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40" windowHeight="8580"/>
  </bookViews>
  <sheets>
    <sheet name="A odbory+MČ" sheetId="4" r:id="rId1"/>
    <sheet name="B FV z úvěru" sheetId="6" r:id="rId2"/>
    <sheet name="C sociální fond" sheetId="5" r:id="rId3"/>
    <sheet name="List2" sheetId="2" r:id="rId4"/>
    <sheet name="List3" sheetId="3" r:id="rId5"/>
  </sheets>
  <definedNames>
    <definedName name="_xlnm._FilterDatabase" localSheetId="0" hidden="1">'A odbory+MČ'!$D$1:$D$562</definedName>
    <definedName name="_xlnm._FilterDatabase" localSheetId="1" hidden="1">'B FV z úvěru'!$D$1:$D$8</definedName>
    <definedName name="_xlnm.Print_Titles" localSheetId="0">'A odbory+MČ'!$1:$1</definedName>
    <definedName name="_xlnm.Print_Titles" localSheetId="1">'B FV z úvěru'!$1:$1</definedName>
    <definedName name="_xlnm.Print_Titles" localSheetId="2">'C sociální fond'!$1:$1</definedName>
  </definedNames>
  <calcPr calcId="145621"/>
</workbook>
</file>

<file path=xl/calcChain.xml><?xml version="1.0" encoding="utf-8"?>
<calcChain xmlns="http://schemas.openxmlformats.org/spreadsheetml/2006/main">
  <c r="I78" i="4" l="1"/>
  <c r="I524" i="4" l="1"/>
  <c r="I490" i="4"/>
  <c r="I407" i="4" l="1"/>
  <c r="I397" i="4" l="1"/>
  <c r="I284" i="4"/>
  <c r="I277" i="4"/>
  <c r="I286" i="4" l="1"/>
  <c r="I477" i="4"/>
  <c r="I365" i="4" l="1"/>
  <c r="I311" i="4"/>
  <c r="I201" i="4"/>
  <c r="I194" i="4"/>
  <c r="I188" i="4"/>
  <c r="I177" i="4"/>
  <c r="I154" i="4"/>
  <c r="I49" i="4"/>
  <c r="I519" i="4" l="1"/>
  <c r="I515" i="4"/>
  <c r="I511" i="4"/>
  <c r="I503" i="4"/>
  <c r="I499" i="4"/>
  <c r="I494" i="4"/>
  <c r="I11" i="5" l="1"/>
  <c r="I7" i="6" l="1"/>
  <c r="I370" i="4" l="1"/>
  <c r="I317" i="4" l="1"/>
  <c r="I316" i="4"/>
  <c r="I315" i="4"/>
  <c r="I314" i="4"/>
  <c r="I319" i="4" l="1"/>
  <c r="I539" i="4"/>
  <c r="I417" i="4"/>
  <c r="I418" i="4" s="1"/>
  <c r="I14" i="5" l="1"/>
  <c r="I485" i="4"/>
  <c r="I170" i="4"/>
  <c r="I10" i="4"/>
  <c r="I15" i="4"/>
  <c r="I531" i="4" l="1"/>
  <c r="I171" i="4"/>
  <c r="I529" i="4"/>
  <c r="I533" i="4" l="1"/>
</calcChain>
</file>

<file path=xl/comments1.xml><?xml version="1.0" encoding="utf-8"?>
<comments xmlns="http://schemas.openxmlformats.org/spreadsheetml/2006/main">
  <authors>
    <author>ZP</author>
  </authors>
  <commentList>
    <comment ref="D20" authorId="0">
      <text>
        <r>
          <rPr>
            <b/>
            <sz val="8"/>
            <color indexed="81"/>
            <rFont val="Tahoma"/>
            <family val="2"/>
            <charset val="238"/>
          </rPr>
          <t>ZP:</t>
        </r>
        <r>
          <rPr>
            <sz val="8"/>
            <color indexed="81"/>
            <rFont val="Tahoma"/>
            <family val="2"/>
            <charset val="238"/>
          </rPr>
          <t xml:space="preserve">
15%
</t>
        </r>
      </text>
    </comment>
    <comment ref="D21" authorId="0">
      <text>
        <r>
          <rPr>
            <b/>
            <sz val="8"/>
            <color indexed="81"/>
            <rFont val="Tahoma"/>
            <family val="2"/>
            <charset val="238"/>
          </rPr>
          <t>ZP:</t>
        </r>
        <r>
          <rPr>
            <sz val="8"/>
            <color indexed="81"/>
            <rFont val="Tahoma"/>
            <family val="2"/>
            <charset val="238"/>
          </rPr>
          <t xml:space="preserve">
85%
</t>
        </r>
      </text>
    </comment>
    <comment ref="H537" authorId="0">
      <text>
        <r>
          <rPr>
            <b/>
            <sz val="8"/>
            <color indexed="81"/>
            <rFont val="Tahoma"/>
            <family val="2"/>
            <charset val="238"/>
          </rPr>
          <t>ZP:</t>
        </r>
        <r>
          <rPr>
            <sz val="8"/>
            <color indexed="81"/>
            <rFont val="Tahoma"/>
            <family val="2"/>
            <charset val="238"/>
          </rPr>
          <t xml:space="preserve">
15%
</t>
        </r>
      </text>
    </comment>
    <comment ref="H538" authorId="0">
      <text>
        <r>
          <rPr>
            <b/>
            <sz val="8"/>
            <color indexed="81"/>
            <rFont val="Tahoma"/>
            <family val="2"/>
            <charset val="238"/>
          </rPr>
          <t>ZP:</t>
        </r>
        <r>
          <rPr>
            <sz val="8"/>
            <color indexed="81"/>
            <rFont val="Tahoma"/>
            <family val="2"/>
            <charset val="238"/>
          </rPr>
          <t xml:space="preserve">
85%
</t>
        </r>
      </text>
    </comment>
  </commentList>
</comments>
</file>

<file path=xl/sharedStrings.xml><?xml version="1.0" encoding="utf-8"?>
<sst xmlns="http://schemas.openxmlformats.org/spreadsheetml/2006/main" count="1983" uniqueCount="831">
  <si>
    <t>TEXT</t>
  </si>
  <si>
    <t>ODPA</t>
  </si>
  <si>
    <t>POL</t>
  </si>
  <si>
    <t>ORJ</t>
  </si>
  <si>
    <t>ORG</t>
  </si>
  <si>
    <t>UZ</t>
  </si>
  <si>
    <t>upravený rozpočet 2013</t>
  </si>
  <si>
    <t>návrh na finanční vypořádání 2013-celkem</t>
  </si>
  <si>
    <t>Odbor finanční a rozpočtový</t>
  </si>
  <si>
    <t>00000020</t>
  </si>
  <si>
    <t>0020</t>
  </si>
  <si>
    <t>0002525000000</t>
  </si>
  <si>
    <t>0000345000000</t>
  </si>
  <si>
    <t>0000000000000</t>
  </si>
  <si>
    <t>skutečnost (čerpání) 2013</t>
  </si>
  <si>
    <t>PID smlouvy, objednávky, faktury</t>
  </si>
  <si>
    <t>Odbor školství</t>
  </si>
  <si>
    <t>Odbor sociálních věcí</t>
  </si>
  <si>
    <t>Oddělení sociálních služeb a komunitního plánování</t>
  </si>
  <si>
    <t>Odbor majetku města</t>
  </si>
  <si>
    <t>samostatné pracoviště majetku</t>
  </si>
  <si>
    <t>Celkem odbor majetku města</t>
  </si>
  <si>
    <t>Odbor výstavby</t>
  </si>
  <si>
    <t>Odbor hlavního architekta a úz. plánu</t>
  </si>
  <si>
    <t xml:space="preserve">Odbor vnitřních věcí </t>
  </si>
  <si>
    <t>Oddělení ochrany přírody a krajiny</t>
  </si>
  <si>
    <t>Oddělení ochr. ovzduší a nakl. s odp.</t>
  </si>
  <si>
    <t>Odbor životního prostředí</t>
  </si>
  <si>
    <t>Odbor Rozvoje města a strategického plánování</t>
  </si>
  <si>
    <t>Integrovaná územní investice pro území ostravská aglomerace (ITI)</t>
  </si>
  <si>
    <t>Odbor informatiky</t>
  </si>
  <si>
    <t>Oddělení hospodářské správy</t>
  </si>
  <si>
    <t>Oddělení perosnální a mzdové</t>
  </si>
  <si>
    <t>0192</t>
  </si>
  <si>
    <t>Oddělení havarijního a krizového řízení</t>
  </si>
  <si>
    <t>Celkem odbor Kancelář tajemníka</t>
  </si>
  <si>
    <t>Odbor přípravy a realizace investic</t>
  </si>
  <si>
    <t>0007978000000</t>
  </si>
  <si>
    <t>Celkem odbor přípravy a realizace investic</t>
  </si>
  <si>
    <t>Technické služby Opava</t>
  </si>
  <si>
    <t>MČ Podvihov</t>
  </si>
  <si>
    <t>MČ Komárov</t>
  </si>
  <si>
    <t>Celkem MČ Komárov</t>
  </si>
  <si>
    <t>MČ Malé Hoštice</t>
  </si>
  <si>
    <t>Celkem MČ Malé Hoštice</t>
  </si>
  <si>
    <t>Celkem MČ Podvihov</t>
  </si>
  <si>
    <t>MČ Suché Lazce</t>
  </si>
  <si>
    <t>MČ Vávrovice</t>
  </si>
  <si>
    <t>Celkem MČ Vávrovice</t>
  </si>
  <si>
    <t>Celkem MČ Suché Lazce</t>
  </si>
  <si>
    <t>MČ Vlaštovičky</t>
  </si>
  <si>
    <t>Celkem MČ Vlaštovičky</t>
  </si>
  <si>
    <t>MČ Zlatníky</t>
  </si>
  <si>
    <t>Celkem MČ Zlatníky</t>
  </si>
  <si>
    <t>Celkem MČ Milostovice</t>
  </si>
  <si>
    <t>MČ Milostovice</t>
  </si>
  <si>
    <t>Sociální fond - odměny</t>
  </si>
  <si>
    <t>0001088000000</t>
  </si>
  <si>
    <t>Sociální fond - sociální pojištění</t>
  </si>
  <si>
    <t>zásady pro hospod.</t>
  </si>
  <si>
    <t>Sociální fond - zdravotní pojištění</t>
  </si>
  <si>
    <t>Sociálmí fond - stravenky</t>
  </si>
  <si>
    <t>0001089000000</t>
  </si>
  <si>
    <t xml:space="preserve">Sociální fond - stravenky VPP </t>
  </si>
  <si>
    <t>Celkem odbory</t>
  </si>
  <si>
    <t>Celkem MČ</t>
  </si>
  <si>
    <t>Celkem SMO</t>
  </si>
  <si>
    <t>UZ 00000020</t>
  </si>
  <si>
    <t>FV dotací se státním rozpočtem</t>
  </si>
  <si>
    <t xml:space="preserve">Celkem </t>
  </si>
  <si>
    <t>upravený rozpočet 2014</t>
  </si>
  <si>
    <t>skutečnost (čerpání) 2014</t>
  </si>
  <si>
    <t>návrh na finanční vypořádání 2014-celkem</t>
  </si>
  <si>
    <t>0000489000000</t>
  </si>
  <si>
    <t>MMOPP00CX2WV</t>
  </si>
  <si>
    <t>Junák - dotace oprava střechy Skautského domu</t>
  </si>
  <si>
    <t>0000407000000</t>
  </si>
  <si>
    <t>MMOPP00CX2AX</t>
  </si>
  <si>
    <t>MMOPP00CXA2H</t>
  </si>
  <si>
    <t>Danepo-přezkum hospodaření 2014</t>
  </si>
  <si>
    <t>MMOPP00CX4NQ</t>
  </si>
  <si>
    <t xml:space="preserve">Příprava projektových žádostí </t>
  </si>
  <si>
    <t>0007605000000</t>
  </si>
  <si>
    <t>0007606000000</t>
  </si>
  <si>
    <t>0140</t>
  </si>
  <si>
    <t>Oprava vozidel</t>
  </si>
  <si>
    <t>0110</t>
  </si>
  <si>
    <t>162.485,00</t>
  </si>
  <si>
    <t>Servisní služby "Premium" PCO</t>
  </si>
  <si>
    <t>88.000,00</t>
  </si>
  <si>
    <t>Provoz v síti GPS - Vozidla</t>
  </si>
  <si>
    <t>16.700,00</t>
  </si>
  <si>
    <t>Posudky, konzultace a revize</t>
  </si>
  <si>
    <t>0060</t>
  </si>
  <si>
    <t>00000000</t>
  </si>
  <si>
    <t>rezerva náhradní výsadba</t>
  </si>
  <si>
    <t>0130</t>
  </si>
  <si>
    <t>0002987000000</t>
  </si>
  <si>
    <t>biologická ochrana města</t>
  </si>
  <si>
    <t>0002522000000</t>
  </si>
  <si>
    <t>O/ZIPR/0042/2014</t>
  </si>
  <si>
    <t>posudky a konzultace</t>
  </si>
  <si>
    <t>O/ZIPR/0007/2014</t>
  </si>
  <si>
    <t>environmentální výchova, vzdělání a osvěta</t>
  </si>
  <si>
    <t>0001076000000</t>
  </si>
  <si>
    <t>O/ZIPR/0046/2014</t>
  </si>
  <si>
    <t>údržba ploch kolem Stříbrného jezera</t>
  </si>
  <si>
    <t>0001067000000</t>
  </si>
  <si>
    <t>útulek pro psy</t>
  </si>
  <si>
    <t>0002524000000</t>
  </si>
  <si>
    <t>O/ZIPR/0047/2014</t>
  </si>
  <si>
    <t>sběr a svoz odpadu</t>
  </si>
  <si>
    <t>0001075000000</t>
  </si>
  <si>
    <t>PID smlouvy, objednávky, faktury, případně jiné rozhodnutí</t>
  </si>
  <si>
    <t>Přeplatek provozní pokladny</t>
  </si>
  <si>
    <t>0090</t>
  </si>
  <si>
    <t>Odbor právní a organizační</t>
  </si>
  <si>
    <t>provedení forenzního auditu p. o. Seniorcentrum Opava</t>
  </si>
  <si>
    <t>0180</t>
  </si>
  <si>
    <t xml:space="preserve">Platy zaměstnanců v pracovním poměru </t>
  </si>
  <si>
    <t>0040</t>
  </si>
  <si>
    <t xml:space="preserve">Ostatní osobní výdaje </t>
  </si>
  <si>
    <t>Povinné poj., na soc. zabezpečení</t>
  </si>
  <si>
    <t>Povinné poj. na veřejné zdravotní pojištění</t>
  </si>
  <si>
    <t>Drobný hmotný dlouhodobý majetek</t>
  </si>
  <si>
    <t xml:space="preserve">Nákup materiálu </t>
  </si>
  <si>
    <t>Pohonné hmoty a maziva</t>
  </si>
  <si>
    <t xml:space="preserve">Služby telekomunikací </t>
  </si>
  <si>
    <t>Služby školení a zvdělávání</t>
  </si>
  <si>
    <t xml:space="preserve">Nákup ostatních služeb </t>
  </si>
  <si>
    <t>Cestovné</t>
  </si>
  <si>
    <t>Pohoštění</t>
  </si>
  <si>
    <t>Odvod neoprávněně vypl.dávek do konce r.2006</t>
  </si>
  <si>
    <t>0220</t>
  </si>
  <si>
    <t>0007959000000</t>
  </si>
  <si>
    <t>0007912000000</t>
  </si>
  <si>
    <t>0007904000000</t>
  </si>
  <si>
    <t>0007898000000</t>
  </si>
  <si>
    <t>Stezka pro chodce a cyklisty v Opavě - Komárov</t>
  </si>
  <si>
    <t>0007896000000</t>
  </si>
  <si>
    <t>0007826000000</t>
  </si>
  <si>
    <t>0007787000000</t>
  </si>
  <si>
    <t>0007749000000</t>
  </si>
  <si>
    <t>0007741000000</t>
  </si>
  <si>
    <t>0007740000000</t>
  </si>
  <si>
    <t>Městské sady - městský náhon + sedimentační nádrž</t>
  </si>
  <si>
    <t>00000023</t>
  </si>
  <si>
    <t>0007715000000</t>
  </si>
  <si>
    <t>0007713000000</t>
  </si>
  <si>
    <t>0007709000000</t>
  </si>
  <si>
    <t>0007704000000</t>
  </si>
  <si>
    <t>0007700000000</t>
  </si>
  <si>
    <t>0007697000000</t>
  </si>
  <si>
    <t>0007693000000</t>
  </si>
  <si>
    <t>0007684000000</t>
  </si>
  <si>
    <t>0007683000000</t>
  </si>
  <si>
    <t>0007682000000</t>
  </si>
  <si>
    <t>0007673000000</t>
  </si>
  <si>
    <t>0007672000000</t>
  </si>
  <si>
    <t>0007671000000</t>
  </si>
  <si>
    <t>0007669000000</t>
  </si>
  <si>
    <t>0007665000000</t>
  </si>
  <si>
    <t>0007658000000</t>
  </si>
  <si>
    <t>0007655000000</t>
  </si>
  <si>
    <t>0007654000000</t>
  </si>
  <si>
    <t>0007651000000</t>
  </si>
  <si>
    <t>Rekonstrukce objektu měnírny</t>
  </si>
  <si>
    <t>0007642000000</t>
  </si>
  <si>
    <t>0007639000000</t>
  </si>
  <si>
    <t>0007633000000</t>
  </si>
  <si>
    <t>0007630000000</t>
  </si>
  <si>
    <t>0007623000000</t>
  </si>
  <si>
    <t>Podvihov - obecní úřad</t>
  </si>
  <si>
    <t>0007619000000</t>
  </si>
  <si>
    <t>0007611000000</t>
  </si>
  <si>
    <t>0007608000000</t>
  </si>
  <si>
    <t>CZECH POINT</t>
  </si>
  <si>
    <t>0002546000000</t>
  </si>
  <si>
    <t>0170</t>
  </si>
  <si>
    <t>O/INFO/0175/2014</t>
  </si>
  <si>
    <t>O/INFO/0176/2014</t>
  </si>
  <si>
    <t>O/INFO/0177/2014</t>
  </si>
  <si>
    <t>0001085000000</t>
  </si>
  <si>
    <t>O/INFO/0239/2014</t>
  </si>
  <si>
    <t>O/INFO/0154/2014</t>
  </si>
  <si>
    <t>0002526000000</t>
  </si>
  <si>
    <t>S/INFO/0879/2008</t>
  </si>
  <si>
    <t>S/INFO/0931/2007</t>
  </si>
  <si>
    <t>0002527000000</t>
  </si>
  <si>
    <t>S/INFO/1223/2012</t>
  </si>
  <si>
    <t>S/INFO/0579/2010</t>
  </si>
  <si>
    <t>O/INFO/0228/2014</t>
  </si>
  <si>
    <t>O/INFO/0236/2014</t>
  </si>
  <si>
    <t>O/INFO/0247/2014</t>
  </si>
  <si>
    <t>S/INFO/0840/2008</t>
  </si>
  <si>
    <t>S/INFO/1309/2013</t>
  </si>
  <si>
    <t>0002528000000</t>
  </si>
  <si>
    <t>S/INFO/1173/2008</t>
  </si>
  <si>
    <t>S/INFO/0069/2013</t>
  </si>
  <si>
    <t>S/INFO/1569/2011</t>
  </si>
  <si>
    <t>S/INFO/0068/2013</t>
  </si>
  <si>
    <t>S/INFO/0067/2013</t>
  </si>
  <si>
    <t>S/INFO/2832/2011</t>
  </si>
  <si>
    <t>S/INFO/2833/2011</t>
  </si>
  <si>
    <t>S/INFO/0070/2013</t>
  </si>
  <si>
    <t>0002529000000</t>
  </si>
  <si>
    <t>S/INFO/1016/2013</t>
  </si>
  <si>
    <t>S/INFO/1015/2013</t>
  </si>
  <si>
    <t>S/INFO/0172/2014</t>
  </si>
  <si>
    <t>S/INFO/1818/2009</t>
  </si>
  <si>
    <t>0007836000000</t>
  </si>
  <si>
    <t>O/INFO/0246/2014</t>
  </si>
  <si>
    <t>O/INFO/0147/2014</t>
  </si>
  <si>
    <t>O/INFO/0253/2014</t>
  </si>
  <si>
    <t>O/INFO/0251/2014</t>
  </si>
  <si>
    <t>S/INFO/1011/2014</t>
  </si>
  <si>
    <t>Územní plán města Opavy</t>
  </si>
  <si>
    <t>Plán udržitelné městské mobility</t>
  </si>
  <si>
    <t>Supervize k projektu Plán udrž. Městské mob.</t>
  </si>
  <si>
    <t>Rozptylová studie pro město Opava, část B</t>
  </si>
  <si>
    <t>Odtokové poměry Malé Hoštice</t>
  </si>
  <si>
    <t>Zpracování krajinné studie Zelené hradby</t>
  </si>
  <si>
    <t>Statistické posouzení ocel. Konstr. Zastávek</t>
  </si>
  <si>
    <t>stojany na kola-fin.dar Rod.pivovar Bernard</t>
  </si>
  <si>
    <t>030</t>
  </si>
  <si>
    <t>O/INFO/0254/2014</t>
  </si>
  <si>
    <t>0051</t>
  </si>
  <si>
    <t>O/MMI/0046/2014</t>
  </si>
  <si>
    <t>O/MMI/0909/2014</t>
  </si>
  <si>
    <t>O/MMI/0614/2014</t>
  </si>
  <si>
    <t>S/MMI/0039/2013</t>
  </si>
  <si>
    <t>O/MMI/0912/2014</t>
  </si>
  <si>
    <t>O/MMI/0846/2014</t>
  </si>
  <si>
    <t>O/MMI/0910/2014</t>
  </si>
  <si>
    <t>O/MMI/0911/2014</t>
  </si>
  <si>
    <t>O/MMI/0849/2014</t>
  </si>
  <si>
    <t>O/MMI/0823/2014</t>
  </si>
  <si>
    <t>O/MMI/912/2014</t>
  </si>
  <si>
    <t>S/MMI/1500/2013</t>
  </si>
  <si>
    <t>0001035000000</t>
  </si>
  <si>
    <t>O/MMI/0005/2014</t>
  </si>
  <si>
    <t>O/MMI/0852/2014</t>
  </si>
  <si>
    <t>O/MMI/0884/2014</t>
  </si>
  <si>
    <t>O/MMI/0889/2014</t>
  </si>
  <si>
    <t>O/MMI/0887/2014</t>
  </si>
  <si>
    <t>O/MMI/0886/2014</t>
  </si>
  <si>
    <t>O/MMI/0888/2014</t>
  </si>
  <si>
    <t>O/MMI/0908/2014</t>
  </si>
  <si>
    <t>O/MMI/0845/2014</t>
  </si>
  <si>
    <t>O/MMI/0843/2014</t>
  </si>
  <si>
    <t>O/MMI/0901/2014</t>
  </si>
  <si>
    <t>0007612000000</t>
  </si>
  <si>
    <t>0001046000000</t>
  </si>
  <si>
    <t>S/MMI/0373/2014</t>
  </si>
  <si>
    <t>0001048000000</t>
  </si>
  <si>
    <t>O/MMI/0865/2014</t>
  </si>
  <si>
    <t>S/MMI/1529/2013</t>
  </si>
  <si>
    <t>0001059000000</t>
  </si>
  <si>
    <t>S/MMI/0866/2014</t>
  </si>
  <si>
    <t>0002520000000</t>
  </si>
  <si>
    <t>0002544000000</t>
  </si>
  <si>
    <t>O/MMI/0871/2014</t>
  </si>
  <si>
    <t>O/MMI/0874/2014</t>
  </si>
  <si>
    <t>*</t>
  </si>
  <si>
    <t>* v roce 2014 bylo vráceno do pokladny (vratka poskytnutých záloh) o 10.000,- Kč více. Tato skutečnost byla zjištěna až v roce 2015, odbor tedy žádá tyto finanční prostředky vrátit v rámci FV</t>
  </si>
  <si>
    <t>Sociální fond - květiny</t>
  </si>
  <si>
    <t>* přijetí finančního daru poskytnutého statutárnímu městu Opava pro potřebu Městského útulku v Opavě v celkové výši 7.299,00 Kč (ORG 0009209000000) v roce 2014 - RMO 28.1.2015, jehož použití bude v roce 2015</t>
  </si>
  <si>
    <t>33113233</t>
  </si>
  <si>
    <t>33513233</t>
  </si>
  <si>
    <t>* na konci roku byly vráceny na účet SMO neoprávněně vyplacené sociální dávky (vyplácené do roku 2006), které musí SMO poukázat KÚ MSK</t>
  </si>
  <si>
    <t>0080</t>
  </si>
  <si>
    <t xml:space="preserve">takto označené je financováno z úvěru ČSOB, UZ 00000023, viz list B </t>
  </si>
  <si>
    <t>* finanční krytí zajištěno na základě schválení ZMO ze dne 28.4.2014, č.usnesení 504/23 c) ZM 14 - rozdělení zůstatku ZBÚ z roku 2013</t>
  </si>
  <si>
    <t>S/SKOL/0863/2013</t>
  </si>
  <si>
    <t>S/SPOD/0130/2014</t>
  </si>
  <si>
    <t>S/MMI/0822/2014</t>
  </si>
  <si>
    <t>S/MMI/1039/2014</t>
  </si>
  <si>
    <t>0002564000000</t>
  </si>
  <si>
    <t>AGENDOVÉ ČÍSLO smlouvy, objednávky, faktury, případně jiné rozhodnutí</t>
  </si>
  <si>
    <t>O/MMI/0900/2014</t>
  </si>
  <si>
    <t>O/MMI/0842/2014</t>
  </si>
  <si>
    <t>O/MMI/0854/2014</t>
  </si>
  <si>
    <t>O/MMI/0881/2014</t>
  </si>
  <si>
    <t>O/MMI/0891/2014</t>
  </si>
  <si>
    <t>O/MMI/0896/2014</t>
  </si>
  <si>
    <t>O/MMI/0897/2014</t>
  </si>
  <si>
    <t>O/MMI/0898/2014</t>
  </si>
  <si>
    <t>O/MMI/0899/2014</t>
  </si>
  <si>
    <t>S/MMI/0818/2014</t>
  </si>
  <si>
    <t>S/MMI/1013/2013</t>
  </si>
  <si>
    <t>0000904000000</t>
  </si>
  <si>
    <t>0800</t>
  </si>
  <si>
    <t>0810</t>
  </si>
  <si>
    <t>0820</t>
  </si>
  <si>
    <t>0830</t>
  </si>
  <si>
    <t>0840</t>
  </si>
  <si>
    <t>0850</t>
  </si>
  <si>
    <t>0860</t>
  </si>
  <si>
    <t>0870</t>
  </si>
  <si>
    <t>O/VYST/0002/2014</t>
  </si>
  <si>
    <t>S/HAUP/0064/2013</t>
  </si>
  <si>
    <t>S/HAUP/1411/2013</t>
  </si>
  <si>
    <t>S/HAUP/0781/2014</t>
  </si>
  <si>
    <t>S/HAUP/1066/2014</t>
  </si>
  <si>
    <t>O/HAUP/0006/2014</t>
  </si>
  <si>
    <t>O/HAUP/0009/2014</t>
  </si>
  <si>
    <t>O/MPOL/0002/2014</t>
  </si>
  <si>
    <t>O/MPOL/0003/2014</t>
  </si>
  <si>
    <t>O/MPOL/0023/2014</t>
  </si>
  <si>
    <t>S/ZIPR/1363/2009</t>
  </si>
  <si>
    <t>S/ZIPR/0398/2014</t>
  </si>
  <si>
    <t>S/ZIPR/0147/2014</t>
  </si>
  <si>
    <t>S/KTAJ/0644/2011</t>
  </si>
  <si>
    <t>S/MMI/1440/2013</t>
  </si>
  <si>
    <t>S/RMSP/1313/2012</t>
  </si>
  <si>
    <t>O/RMSP/0013/2014</t>
  </si>
  <si>
    <t>S/INFO/1134/2014</t>
  </si>
  <si>
    <t>O/PORG/0001/2014</t>
  </si>
  <si>
    <t>S/PRI/0812/2007</t>
  </si>
  <si>
    <t>S/PRI/1069/2014</t>
  </si>
  <si>
    <t>S/PRI/0627/2010</t>
  </si>
  <si>
    <t>S/PRI/0785/2012</t>
  </si>
  <si>
    <t>S/PRI/0796/2014</t>
  </si>
  <si>
    <t>S/PRI/0611/2011</t>
  </si>
  <si>
    <t>S/PRI/0835/2014</t>
  </si>
  <si>
    <t>S/PRI/0905/2007</t>
  </si>
  <si>
    <t>S/PRI/1386/2007</t>
  </si>
  <si>
    <t>20079900166/42</t>
  </si>
  <si>
    <t>S/PRI/0534/2012</t>
  </si>
  <si>
    <t>S/PRI/0418/2012</t>
  </si>
  <si>
    <t>S/PRI/0246/2009</t>
  </si>
  <si>
    <t>S/PRI/1461/2013</t>
  </si>
  <si>
    <t>O/PRI/0002/2014</t>
  </si>
  <si>
    <t>O/PRI/0003/2014</t>
  </si>
  <si>
    <t>S/PRI/0633/2010</t>
  </si>
  <si>
    <t>S/PRI/0778/2009</t>
  </si>
  <si>
    <t>S/PRI/0724/2009</t>
  </si>
  <si>
    <t>S/PRI/1924/2009</t>
  </si>
  <si>
    <t>S/PRI/0805/2010</t>
  </si>
  <si>
    <t>S/PRI/0685/2013</t>
  </si>
  <si>
    <t>S/PRI/0380/2012</t>
  </si>
  <si>
    <t>S/PRI/2835/2011</t>
  </si>
  <si>
    <t xml:space="preserve">* FV se státním rozpočtem přijatých dotací, jejichž vyúčtování se provádí po ukončení kalendářního roku </t>
  </si>
  <si>
    <t>S/PRI/0928/2012</t>
  </si>
  <si>
    <t>S/PRI/0927/2012</t>
  </si>
  <si>
    <t>S/PRI/0925/2012</t>
  </si>
  <si>
    <t>S/PRI/1214/2013</t>
  </si>
  <si>
    <t>S/PRI/1712/2011</t>
  </si>
  <si>
    <t>S/PRI/1120/2013</t>
  </si>
  <si>
    <t>S/PRI/1435/2012</t>
  </si>
  <si>
    <t>S/PRI/0774/2014</t>
  </si>
  <si>
    <t>O/PRI/0019/2014</t>
  </si>
  <si>
    <t>S/PRI/1282/2013</t>
  </si>
  <si>
    <t>S/PRI/0912/2012</t>
  </si>
  <si>
    <t>**</t>
  </si>
  <si>
    <t>S/PRI/0846/2013</t>
  </si>
  <si>
    <t>O/PRI/0022/2014</t>
  </si>
  <si>
    <t>S/PRI/1313/2013</t>
  </si>
  <si>
    <t>S/PRI/0424/2014</t>
  </si>
  <si>
    <t>S/PRI/0923/2014</t>
  </si>
  <si>
    <t>O/PRI/0024/2014</t>
  </si>
  <si>
    <t>S/PRI/0924/2014</t>
  </si>
  <si>
    <t>O/PRI/0023/2014</t>
  </si>
  <si>
    <t>UZ33113233</t>
  </si>
  <si>
    <t>UZ33513233</t>
  </si>
  <si>
    <t xml:space="preserve">ZŠ Komárov - tělocvična - PD                                       </t>
  </si>
  <si>
    <t>Cyklistická stezka č. 55 Krnov - Velké Hoštice - SOD  (následná údržba)</t>
  </si>
  <si>
    <t>Ochranova - úprava parteru okolí - SOD  (následná údržba)</t>
  </si>
  <si>
    <t xml:space="preserve">Rekonstrukce ul. Gudrichova - SOD </t>
  </si>
  <si>
    <t>Městské sady - zeleň 1. etapa - SOD  (následná údržba)</t>
  </si>
  <si>
    <t xml:space="preserve">Stezka pro chodce a cyklisty v Opavě - Komárov - PD </t>
  </si>
  <si>
    <t xml:space="preserve">Malé Hoštice - víceúčelový dům - PD </t>
  </si>
  <si>
    <t xml:space="preserve">ZŠ B. Němcové - přístavba - PD </t>
  </si>
  <si>
    <t>MŠ Edvarda Beneše (zateplení + výměna oken) - PD</t>
  </si>
  <si>
    <t>ZŠ Edvarda Beneše (zateplení + výměna oken) - PD</t>
  </si>
  <si>
    <t xml:space="preserve">ZŠ Kylešovice - U Hřiště (zateplení+výměna oken) - PD                                            </t>
  </si>
  <si>
    <t>Městské sady - městský náhon + sedimentační nádrž - SOD</t>
  </si>
  <si>
    <t xml:space="preserve">Městské sady - městský náhon + sedimentační nádrž - AD </t>
  </si>
  <si>
    <t>Městské sady - městský náhon + sedimentační nádrž - BOZP</t>
  </si>
  <si>
    <t>Vnitroblok ul. Ratibořská - Holasická - Grudova - SOD  (následná údržba)</t>
  </si>
  <si>
    <t xml:space="preserve">Komárov - rekonstrukce Obecního domu  - PD           </t>
  </si>
  <si>
    <t>Areál Krnovská - foyer - PD</t>
  </si>
  <si>
    <t xml:space="preserve">Areál Krnovská - patrové parkoviště  - PD </t>
  </si>
  <si>
    <t xml:space="preserve">Kulturní dům Na Rybníčku - SOD </t>
  </si>
  <si>
    <t>MŠ Vaníčkova (zateplení + výměna oken) - PD</t>
  </si>
  <si>
    <t>Revitalizace dětského hřiště Holasická 6, 8 - 14 - SOD (následná údržba)</t>
  </si>
  <si>
    <t>Dětské hřiště Fügnerova 6, 8 - SOD (následná údržba)</t>
  </si>
  <si>
    <t>Vnitroblok ul. Na Pastvisku - Pekařská - Rolnická - Štefánikova SOD (následná údržba)</t>
  </si>
  <si>
    <t>Vnitroblok ul. Rolnická - Hálkova - Šrámkova SOD (následná údržba)</t>
  </si>
  <si>
    <t>Hozovo nábřeží SOD (následná údržba)</t>
  </si>
  <si>
    <t>Rekonstrukce silnice II/464 ul. Bílovecká (III. etapa) SOD</t>
  </si>
  <si>
    <t>ZŠ Komárov - rekonstrukce PD</t>
  </si>
  <si>
    <t>Ochranná zeleň Opava SOD (následná údržba)</t>
  </si>
  <si>
    <t>Kylešovice - Liptovská - komunitní centrum PD</t>
  </si>
  <si>
    <t>Kylešovice - Liptovská - komunitní centrum SOD</t>
  </si>
  <si>
    <t>Kylešovice - Liptovská - komunitní centrum BOZP</t>
  </si>
  <si>
    <t>Mezi Trhy 1, 3, 5, 7 + Horní náměstí 50 SOD</t>
  </si>
  <si>
    <t>Penzion IV., ul. Hálkova PD</t>
  </si>
  <si>
    <t>Mezi Trhy 4, 6, 8 a Dolní náměstí 23 ,24, 25 PD</t>
  </si>
  <si>
    <t>Demolice objektu MZ SOD</t>
  </si>
  <si>
    <t>Demolice objektu MZ BOZP</t>
  </si>
  <si>
    <t>MŠ Mnišská PD</t>
  </si>
  <si>
    <t>Hradecká 16 - rekonstrukce PD</t>
  </si>
  <si>
    <t>Park Sv. Hedviky PD</t>
  </si>
  <si>
    <t>Park Sv. Hedviky PD hluk.studie</t>
  </si>
  <si>
    <t>Rekonstrukce mostu ul. Slavkovské PD</t>
  </si>
  <si>
    <t>Kylešovice - U Hřiště - rekonstrukce hřiště PD</t>
  </si>
  <si>
    <t>projekt Podpora Standardizace OSPD</t>
  </si>
  <si>
    <t xml:space="preserve">Oddělení: OSPOD </t>
  </si>
  <si>
    <t>Naučíme naše děti sportovat dotace</t>
  </si>
  <si>
    <t>Slezský fotbalový club Opava, a.s.-dotace provoz</t>
  </si>
  <si>
    <t>Podchod ČD - SEŽEV facility s.r.o</t>
  </si>
  <si>
    <t xml:space="preserve">Nebytové hospodářství - teplo Opatherm </t>
  </si>
  <si>
    <t>Nebytové hosp. - elektr.energie - Stapro Servis</t>
  </si>
  <si>
    <t>Nebyt.hosp- - služby - Ing.Jiří Ricka</t>
  </si>
  <si>
    <t>Nebyt.hosp. - služby - STAPRO SERVIS, a.s.</t>
  </si>
  <si>
    <t>Nebyt.hosp. - opravy - Vítězslav Hajda</t>
  </si>
  <si>
    <t>Nebyt.hosp. - investice - HV Výtahy s.r.o.</t>
  </si>
  <si>
    <t>Sportov.zařízení v maj.města - voda -SMVaK</t>
  </si>
  <si>
    <t>Nebyt.hosp. - opravy - SMVaK</t>
  </si>
  <si>
    <t>Nebyt.hosp.- opravy - Ing.Jiří Ricka</t>
  </si>
  <si>
    <t>Bezpečnost a veř.pořádek - voda - SMVaK</t>
  </si>
  <si>
    <t>Bezpeč.a veř.pořádek - opravy -Miroslav Terber</t>
  </si>
  <si>
    <t>Činnost místní správy - voda - SMVaK</t>
  </si>
  <si>
    <t>Činnost místní správy - služby - Výtahy Opava</t>
  </si>
  <si>
    <t>Činnost místní správy - opravy- SATRO servis s.r.o.</t>
  </si>
  <si>
    <t>Činnost místní správy - opravy-Podlahy Opava s.r.o.</t>
  </si>
  <si>
    <t>Činnost místní správy - opravy- Zygula Marek</t>
  </si>
  <si>
    <t>Činnost místní správy - opravy- Miroslav Terber</t>
  </si>
  <si>
    <t>Činnost místní správy - investice- Miroslav Terber</t>
  </si>
  <si>
    <t>Správa byty a nebyty - voda- SMVaK</t>
  </si>
  <si>
    <t>Správa byty a nebyty - teplo OPATHERM</t>
  </si>
  <si>
    <t>Správa byty a nebyty - služby- Mačuga</t>
  </si>
  <si>
    <t>Správa byty a nebyty - služby- Výtahy Opava</t>
  </si>
  <si>
    <t>Správa byty a nebyty - služby- Poláš Jakub</t>
  </si>
  <si>
    <t>Správa byty a nebyty - služby- REMARK reality</t>
  </si>
  <si>
    <t>Správa byty a nebyty- opravy - Výtahy Opava</t>
  </si>
  <si>
    <t>Správa byty a nebyty- opravy --Ing.Jiří Ricka</t>
  </si>
  <si>
    <t>Správa byty a nebyty- opravy - Miroslav Terber</t>
  </si>
  <si>
    <t>Správa byty a nebyty- opravy - Jaromír Krzestan</t>
  </si>
  <si>
    <t>Správa byty a nebyty- opravy  - Bohumír Lorenz</t>
  </si>
  <si>
    <t>Správa byty a nebyty- opravy - Bohumír Lorenz</t>
  </si>
  <si>
    <t>Správa byty a nebyty- opravy - Jiří Kukla</t>
  </si>
  <si>
    <t>Správa byty a nebyty- opravy - Michal Hlubek</t>
  </si>
  <si>
    <t>Správa byty a nebyty- opravy - Stolařství Lhotský</t>
  </si>
  <si>
    <t xml:space="preserve">Správa byty a nebyty- opravy - Michal Chmura </t>
  </si>
  <si>
    <t>Bytový dům Krnovská 28,30 - opravy - Ing.Pekárek,stavební společnost</t>
  </si>
  <si>
    <t>Správa byty a nebyty - teplo- OPATHERM</t>
  </si>
  <si>
    <t>Správa byty a nebyty - služby - Výtahy Opava</t>
  </si>
  <si>
    <t>Slezanka - elektrická energie - ČEZ Prodej s.r.o.</t>
  </si>
  <si>
    <t>Budova MZ - služby - Bohumír Lorenz</t>
  </si>
  <si>
    <t>Budova MZ - elektr.energie - ČEZ Prodej, s.r.o.</t>
  </si>
  <si>
    <t xml:space="preserve">Rybářská 70 - opravy - Ing.Miroslav Niedoba </t>
  </si>
  <si>
    <t>Obecně prospěšné práce - Dživipen - ochranné pomůcky</t>
  </si>
  <si>
    <t>Obecně prospěšné práce - Dživipen - materiál</t>
  </si>
  <si>
    <t>Obecně prospěšné práce - Dživipen - pohonné hmoty</t>
  </si>
  <si>
    <t>Obecně prospěšné práce - Dživipen - služby</t>
  </si>
  <si>
    <t>Obecně prospěšné práce - Dživipen - opravy</t>
  </si>
  <si>
    <t>Inzerce - služby - Strategic conzulting s.r.o.</t>
  </si>
  <si>
    <t>Inzerce - služby - Vltava-Labe-Press</t>
  </si>
  <si>
    <t>Telekomunikace - nájemné - OpavaNet</t>
  </si>
  <si>
    <t>Telekom., ostatní služby - školení - AUTOCONT a.s.</t>
  </si>
  <si>
    <t>IP Telefonie - zpracování dat - AUTOCONT a.s.</t>
  </si>
  <si>
    <t>Telekom.,ostatní služby - služby - Ivo Pleva</t>
  </si>
  <si>
    <t>Kopírky - služby - Konica Minolta</t>
  </si>
  <si>
    <t>Kopírky - opravy -Copytechnik servis KT s.r.o.</t>
  </si>
  <si>
    <t>Programové vybavení - zpracování dat - QCM, s.r.o.</t>
  </si>
  <si>
    <t>Programové vybavení - zpracování dat -ESKON s.r.o.</t>
  </si>
  <si>
    <t>Programové vybavení - zpracování dat -Flux, spol. s r.o.</t>
  </si>
  <si>
    <t>Programové vybavení - zpracování dat -ROVS- Rožnovský</t>
  </si>
  <si>
    <t>Programové vybavení - zpracování dat -VERA spol. s.r.o.</t>
  </si>
  <si>
    <t>Programové vybavení - nákup - 24IT s.r.o.</t>
  </si>
  <si>
    <t>Programové vybavení - počítač.programy - VERA spol. s.r.o.</t>
  </si>
  <si>
    <t>Programové vybavení - počítač.programy GORDIC spol. s.r.o.</t>
  </si>
  <si>
    <t>Programové vybavení - počítač.programy OpavaNet a.s.</t>
  </si>
  <si>
    <t>Výpočetní technika - zpracování dat - AUTOCONT a.s.</t>
  </si>
  <si>
    <t>Výpočetní technika - služby - System servis s.r.o.</t>
  </si>
  <si>
    <t>Výpočetní technika - opravy - IMPROMAT CZ spol. s.r.o.</t>
  </si>
  <si>
    <t>www.stránky města - zpracování dat - Deriva Solutions s.r.o.</t>
  </si>
  <si>
    <t>www.stránky města - zpracování dat - Macron Software</t>
  </si>
  <si>
    <t>Krnovská infrastruktura - materiál - 24IT s.r.o.</t>
  </si>
  <si>
    <t>Krnovská infrastruktura - opravy - DATA INTER</t>
  </si>
  <si>
    <t>Krnovská infrastruktura - zpracování dat - AUTOCONT a.s.</t>
  </si>
  <si>
    <t>Krnovská infrastruktura - nákup - AUTOCONT a.s.</t>
  </si>
  <si>
    <t>Krnovská infrastruktura - počítač.programy - AUTOCONT a.s.</t>
  </si>
  <si>
    <t>Krnovská infrastruktura - stroje - AUTOCONT a.s.</t>
  </si>
  <si>
    <t>Zahraniční vztahy - překlad textu</t>
  </si>
  <si>
    <t>0120</t>
  </si>
  <si>
    <t>0001052000000</t>
  </si>
  <si>
    <t>Zahraniční vztahy - veletrh Ratiboř</t>
  </si>
  <si>
    <t>Zahraniční vztahy - překlad dopisu primátora</t>
  </si>
  <si>
    <t>Zahraniční vztahy - překlad dopisu</t>
  </si>
  <si>
    <t>Zahraniční vztahy - oběd pro delegaci z Liptovskéhop Mikuláše</t>
  </si>
  <si>
    <t>Zahraniční vztahy - večeře pro delegaci z Leobenu</t>
  </si>
  <si>
    <t>Zahraniční vztahy - slavnostní oběd</t>
  </si>
  <si>
    <t>Reprefond primátora - odběr květin 11-12/2014</t>
  </si>
  <si>
    <t>0002957000000</t>
  </si>
  <si>
    <t>Rozvoj služeb - Vlastivědné listy 10 ks</t>
  </si>
  <si>
    <t>0001042000000</t>
  </si>
  <si>
    <t>Rozvoj služeb - publikace Opavské sochy 10 ks</t>
  </si>
  <si>
    <t>Rozvoj služeb - propagační předměty - blikačky na kolo</t>
  </si>
  <si>
    <t>Rozvoj služeb - propagační předměty - hlavolam v kostce</t>
  </si>
  <si>
    <t>Rozvoj služeb - kniha Opavské interiéry</t>
  </si>
  <si>
    <t>Rozvoj služeb - propagační předměty - retro záložky</t>
  </si>
  <si>
    <t>Rozvoj služeb - propagační přeměty - klíčenky s otvírákem</t>
  </si>
  <si>
    <t>Rozvoj služeb - propagační předměty - mýdla</t>
  </si>
  <si>
    <t>Rozvoj služeb - propagační předměty - termosky</t>
  </si>
  <si>
    <t>Rozvoj služeb - Prezentace v publikaci Cestovní informátor</t>
  </si>
  <si>
    <t>Rozvoj služeb - inzerce Regoin Opavsko</t>
  </si>
  <si>
    <t>Rozvoj služeb - oprava audioprůvodců</t>
  </si>
  <si>
    <t>Akce města - Business Heroes</t>
  </si>
  <si>
    <t>0001056000000</t>
  </si>
  <si>
    <t>Akce města - rozvaděč</t>
  </si>
  <si>
    <t>Akce města - zdravotnické služby na akcích</t>
  </si>
  <si>
    <t>Akce města - zajištění služeb na akci Vánoční jarmark</t>
  </si>
  <si>
    <t>Ediční činnost - tisk brožury "Osobnosti"</t>
  </si>
  <si>
    <t>0002514000000</t>
  </si>
  <si>
    <t>Ediční činnost - kniha Opavské interiéry</t>
  </si>
  <si>
    <t>Ediční činnost - Přání pro jubilanty</t>
  </si>
  <si>
    <t>Ediční činnost - publikace "Opava hudební"</t>
  </si>
  <si>
    <t>Ediční činnost - tisk brožury Opavské památky - propagace</t>
  </si>
  <si>
    <t>Ediční činnost - publikace "20 let městské památkové zóny Opava"</t>
  </si>
  <si>
    <t>Ediční činnost - tisk brožury Opavské památky - prodej</t>
  </si>
  <si>
    <t>Ediční činnost - tisk brožura "Osobnosti"</t>
  </si>
  <si>
    <t>Ediční činnost - grafický návrh brožury Opavské osobnosti</t>
  </si>
  <si>
    <t>Ediční činnost - grafický návrh přání jubilantům pro primátora města</t>
  </si>
  <si>
    <t>Ediční činnost - grafika brožury Opavské památky</t>
  </si>
  <si>
    <t>Ediční činnost - grafika PF</t>
  </si>
  <si>
    <t>tisk Shcneider</t>
  </si>
  <si>
    <t>Ediční činnost - pamětní grafické listy</t>
  </si>
  <si>
    <t>Komunikační strategie - vyvěšení bannerů</t>
  </si>
  <si>
    <t>0002560000000</t>
  </si>
  <si>
    <t>Akční plán3 TO OS - bulletin OS</t>
  </si>
  <si>
    <t>0002432000000</t>
  </si>
  <si>
    <t>Akční plán3 TO OS - T-mobil služby prosinec 2014</t>
  </si>
  <si>
    <t>Akční plán3 TO OS - samolepky TO OS</t>
  </si>
  <si>
    <t>Akční plán3 TO OS - propagačního videoklipu o Opavě a okolí</t>
  </si>
  <si>
    <t>Akční plán3 TO OS - prezentace Daruma</t>
  </si>
  <si>
    <t>Akční plán3 TO OS - celoroční kalendáře</t>
  </si>
  <si>
    <t>agentura API</t>
  </si>
  <si>
    <t>Akční plán3 TO OS - pronájem sálu pro Workshop odborníků v CR</t>
  </si>
  <si>
    <t>Oslavy 790 let Opavy - prohlídka zámku v Hradci nad Moravicí</t>
  </si>
  <si>
    <t>0002561000000</t>
  </si>
  <si>
    <t>Oslavy 790let Opavy - účast řemeslníků na akci</t>
  </si>
  <si>
    <t>Oslavy 790 let Opavy - účast řemeslníků na akci</t>
  </si>
  <si>
    <t>OKO</t>
  </si>
  <si>
    <t>nár. pam. Ústav</t>
  </si>
  <si>
    <t>Oslavy 790 let Opavy - inzerce</t>
  </si>
  <si>
    <t>0002515000000</t>
  </si>
  <si>
    <t>Propagace města - propagační předměty - klíčenky s otvírákem</t>
  </si>
  <si>
    <t>Propagace města - propagační předměty - mýdla</t>
  </si>
  <si>
    <t>Propagace města - propagační předměty fa Shanna media s.r.o.</t>
  </si>
  <si>
    <t>Propagace města - propagační předměty fa VELA CZECH s.r.o.</t>
  </si>
  <si>
    <t>Propagace města - propagační předměty fa Pulary GROUP</t>
  </si>
  <si>
    <t>POLAR TV</t>
  </si>
  <si>
    <t>0002517000000</t>
  </si>
  <si>
    <t>O/KPRM/0546/2014</t>
  </si>
  <si>
    <t>O/KPRM/0490/2014</t>
  </si>
  <si>
    <t>O/KPRM/0514/2014</t>
  </si>
  <si>
    <t>O/KPRM/0446/2014</t>
  </si>
  <si>
    <t>S/KPRM/0119/2014</t>
  </si>
  <si>
    <t>Bezručova Opava - realizace pořadu Petr Bezruč</t>
  </si>
  <si>
    <t>0121</t>
  </si>
  <si>
    <t>0002456000000</t>
  </si>
  <si>
    <t>Bezručova Opava - ubytování hostů</t>
  </si>
  <si>
    <t>Varhanní soutěž - výroba slide-show</t>
  </si>
  <si>
    <t>0001063000000</t>
  </si>
  <si>
    <t>O/KPRM/0035/2014</t>
  </si>
  <si>
    <t>O/KPRM/0132/2014</t>
  </si>
  <si>
    <t>O/KPRM/0161/2014</t>
  </si>
  <si>
    <t>O/KPRM/0210/2014</t>
  </si>
  <si>
    <t>O/KPRM/0515/2014</t>
  </si>
  <si>
    <t>O/KPRM/0537/2014</t>
  </si>
  <si>
    <t>O/KPRM/0538/2014</t>
  </si>
  <si>
    <t>O/KPRM/0016/2014</t>
  </si>
  <si>
    <t>O/KPRM/0251/2014</t>
  </si>
  <si>
    <t>O/KPRM/0146/2014</t>
  </si>
  <si>
    <t>O/KPRM/0007/2014</t>
  </si>
  <si>
    <t>O/KPRM/0261/2014</t>
  </si>
  <si>
    <t>O/KPRM/0305/2014</t>
  </si>
  <si>
    <t>O/KPRM/0555/2014</t>
  </si>
  <si>
    <t>O/KPRM/0559/2014</t>
  </si>
  <si>
    <t>O/KPRM/0463/2014</t>
  </si>
  <si>
    <t>O/KPRM/0536/2014</t>
  </si>
  <si>
    <t>O/KPRM/0540/2014</t>
  </si>
  <si>
    <t>O/KPRM/0544/2014</t>
  </si>
  <si>
    <t>O/KPRM/0553/2014</t>
  </si>
  <si>
    <t>O/KPRM/0547/2014</t>
  </si>
  <si>
    <t>O/KPRM/0346/2014</t>
  </si>
  <si>
    <t>O/KPRM/0440/2014</t>
  </si>
  <si>
    <t>O/KPRM/0195/2014</t>
  </si>
  <si>
    <t>O/KPRM/0357/2014</t>
  </si>
  <si>
    <t>O/KPRM/0421/2014</t>
  </si>
  <si>
    <t>O/KPRM/0483/2014</t>
  </si>
  <si>
    <t>O/KPRM/0524/2014</t>
  </si>
  <si>
    <t>O/KPRM/0462/2014</t>
  </si>
  <si>
    <t>O/KPRM/0557/2014</t>
  </si>
  <si>
    <t>O/KPRM/0530/2014</t>
  </si>
  <si>
    <t>O/KPRM/0541/2014</t>
  </si>
  <si>
    <t>O/KPRM/0493/2014</t>
  </si>
  <si>
    <t>O/KPRM/0542/2014</t>
  </si>
  <si>
    <t>O/KPRM/0523/2014</t>
  </si>
  <si>
    <t>O/KPRM/0525/2014</t>
  </si>
  <si>
    <t>O/KPRM/0526/2014</t>
  </si>
  <si>
    <t>O/KPRM/0527/2014</t>
  </si>
  <si>
    <t>O/KPRM/0545/2014</t>
  </si>
  <si>
    <t>O/KPRM/0274/2014</t>
  </si>
  <si>
    <t>O/KPRM/0122/2014</t>
  </si>
  <si>
    <t>O/KPRM/0316/2014</t>
  </si>
  <si>
    <t>S/KTAJ/2774/2011</t>
  </si>
  <si>
    <t>O/KPRM/0528/2014</t>
  </si>
  <si>
    <t>O/KPRM/0505/2014</t>
  </si>
  <si>
    <t>O/KPRM/0164/2014</t>
  </si>
  <si>
    <t>O/KPRM/0486/2014</t>
  </si>
  <si>
    <t>O/KPRM/0550/2014</t>
  </si>
  <si>
    <t>O/KPRM/0293/2014</t>
  </si>
  <si>
    <t>O/KPRM/0341/2014</t>
  </si>
  <si>
    <t>O/KPRM/0340/2014</t>
  </si>
  <si>
    <t>O/KPRM/0513/2014</t>
  </si>
  <si>
    <t>O/KPRM/0558/2014</t>
  </si>
  <si>
    <t>O/KPRM/0535/2014</t>
  </si>
  <si>
    <t>O/KPRM/0539/2014</t>
  </si>
  <si>
    <t>O/KPRM/0543/2014</t>
  </si>
  <si>
    <t>O/KPRM/0551/2014</t>
  </si>
  <si>
    <t>O/KPRM/0552/2014</t>
  </si>
  <si>
    <t>O/KPRM/0554/2014</t>
  </si>
  <si>
    <t>O/KPRM/0249/2014</t>
  </si>
  <si>
    <t>O/KPRM/0352/2014</t>
  </si>
  <si>
    <t>O/KPRM/0556/2014</t>
  </si>
  <si>
    <t>Institut pro veřejnou správu -ZOZ</t>
  </si>
  <si>
    <t>0191</t>
  </si>
  <si>
    <t>0002555000000</t>
  </si>
  <si>
    <t>T-Cars systém s.r.o., GPS v 7 ref. autech</t>
  </si>
  <si>
    <t>000000000000</t>
  </si>
  <si>
    <t>Vodafone s.r.o., hovorné-pevné linky, zam.</t>
  </si>
  <si>
    <t>Vodafone s.r.o., hovorné-pevné linky, zast.</t>
  </si>
  <si>
    <t>T-Mobile s.r.o., hovorné-mobilní linky,zam.</t>
  </si>
  <si>
    <t>T-Mobile s.r.o., hovorné-mobilní linky,zast.</t>
  </si>
  <si>
    <t>MDPO a.s., tankování NM, zam.</t>
  </si>
  <si>
    <t>000251200000</t>
  </si>
  <si>
    <t>MDPO a.s., tankování NM, zast.</t>
  </si>
  <si>
    <t>CCS a.s., tankování PHM,zam.</t>
  </si>
  <si>
    <t>CCS a.s., tankování PHM,zast.</t>
  </si>
  <si>
    <t>CCS a.s., dálniční známky, zam.</t>
  </si>
  <si>
    <t>CCS a.s., dálniční známky, zast.</t>
  </si>
  <si>
    <t>Franskospol s.r.o., hygienické a čist. prostř.</t>
  </si>
  <si>
    <t>Sagit s.r.o., vyúčtování předplatného-SOCV</t>
  </si>
  <si>
    <t>PAPERA s.r.o., kancelářské potřeby</t>
  </si>
  <si>
    <t>0002533000000</t>
  </si>
  <si>
    <t>OPTYS spol. s r.o., tiskopisy SOCV</t>
  </si>
  <si>
    <t>ANAG s.r.o, publikace pro PERS</t>
  </si>
  <si>
    <t>APSS ČR, předplatné Listy soc. práce</t>
  </si>
  <si>
    <t xml:space="preserve">odbor kanceláře primátora </t>
  </si>
  <si>
    <t>odbor kanceláře primátora  celkem</t>
  </si>
  <si>
    <t>oddělení kultury</t>
  </si>
  <si>
    <t>oddělení kultury celkem</t>
  </si>
  <si>
    <t>Odbor finannční a rozpočtový celkem</t>
  </si>
  <si>
    <t>Odbor školství celkem</t>
  </si>
  <si>
    <t>Odbor sociálních věcí celkem</t>
  </si>
  <si>
    <t>samostatné pracoviště majetku celkem</t>
  </si>
  <si>
    <t xml:space="preserve">Oddělení - správy a evidence budov </t>
  </si>
  <si>
    <t>Oddělení - správy a evidence budov celkem</t>
  </si>
  <si>
    <t xml:space="preserve">Oddělení správy a evidence pozemků </t>
  </si>
  <si>
    <t>Oddělení správy a evidence pozemků celkem</t>
  </si>
  <si>
    <t>Odbor výstavby celkem</t>
  </si>
  <si>
    <t>Odbor hl. architekta a úz. Plánu celkem</t>
  </si>
  <si>
    <t>Odbor vnitřních věcí celkem</t>
  </si>
  <si>
    <t>Městská policie</t>
  </si>
  <si>
    <t>Městská policie celkem</t>
  </si>
  <si>
    <t>Kancelář primátora celkem</t>
  </si>
  <si>
    <t>Kancelář primátora</t>
  </si>
  <si>
    <t>Odbor životního prostředí celkem</t>
  </si>
  <si>
    <t>Obor rozvoje města a strat. plánování celkem</t>
  </si>
  <si>
    <t>Odbor informatiky celkem</t>
  </si>
  <si>
    <t>Odbor právní a organizační celkem</t>
  </si>
  <si>
    <t>Kancelář tajemníka</t>
  </si>
  <si>
    <t>Oddělení hospodářské správy celkem</t>
  </si>
  <si>
    <t>Kancelář tajemníka celkem</t>
  </si>
  <si>
    <t>Odbor přípravy a realizace investic celkem</t>
  </si>
  <si>
    <t>Technické služby Opava celkem</t>
  </si>
  <si>
    <t>S/KTAJ/0401/2013</t>
  </si>
  <si>
    <t>S/KTAJ/1422/2013</t>
  </si>
  <si>
    <t>S/KTAJ/1011/2012</t>
  </si>
  <si>
    <t>O/KTAJ/0253/2014</t>
  </si>
  <si>
    <t>S/KTAJ/1274/2013</t>
  </si>
  <si>
    <t>S/KTAJ/1418/2013</t>
  </si>
  <si>
    <t>O/KTAJ/0250/2014</t>
  </si>
  <si>
    <t>O/KTAJ/0225/2014</t>
  </si>
  <si>
    <t>O/KTAJ/0249/2014</t>
  </si>
  <si>
    <t>L/FARO/0004/2015</t>
  </si>
  <si>
    <t>PHM JSDH SMO</t>
  </si>
  <si>
    <t>0193</t>
  </si>
  <si>
    <t>0002530000000</t>
  </si>
  <si>
    <t>Oprava CAS MAN JSDH Opava Kylešovice</t>
  </si>
  <si>
    <t>Pož.ochr._Roční kontrola PHP, dopl.2 ks PHP</t>
  </si>
  <si>
    <t>O/BHKR/0053/2014</t>
  </si>
  <si>
    <t>O/BHKR/0050/2014</t>
  </si>
  <si>
    <t>MUDr. Rambousek-závodní preventivní péče</t>
  </si>
  <si>
    <t>0001012000000</t>
  </si>
  <si>
    <t>Refundace mezd členů zastupitelstva</t>
  </si>
  <si>
    <t>0001087000000</t>
  </si>
  <si>
    <t>Refundace mezd členů ZMO - zdravotní a sociální pojištění</t>
  </si>
  <si>
    <t>Oddělení perosnální a mzdové celkem</t>
  </si>
  <si>
    <t>Služby, školení a vzdělávání ZOZ</t>
  </si>
  <si>
    <t>Oddělení havarijního a krizového řízení celkem</t>
  </si>
  <si>
    <t>sml. revitalizace hřiště ZŠ</t>
  </si>
  <si>
    <t>0007627000000</t>
  </si>
  <si>
    <t>FV 2014 - rezerva</t>
  </si>
  <si>
    <t>S/0800/0728/2014</t>
  </si>
  <si>
    <t>sml.+ dod.- PD rekonst. Hasič. Zbr.</t>
  </si>
  <si>
    <t>S/0820/0864/2014</t>
  </si>
  <si>
    <t>obj. Majewski</t>
  </si>
  <si>
    <t>sml. T-Mobile za hovory</t>
  </si>
  <si>
    <t>O/0840/0072/2014</t>
  </si>
  <si>
    <t>obj. SMVAK</t>
  </si>
  <si>
    <t>O/0870/0006/2014</t>
  </si>
  <si>
    <t>kruhový objezd Vančurova - Krnovská</t>
  </si>
  <si>
    <t>0050</t>
  </si>
  <si>
    <t>0007776000000</t>
  </si>
  <si>
    <t>dešťová kanalizace Joži Davida</t>
  </si>
  <si>
    <t>věcné břemeno - Hozovo nábřeží</t>
  </si>
  <si>
    <t>kruhové objezdy Jaktař a Globus-údržba zelených ploch 2014</t>
  </si>
  <si>
    <t>0001029000000</t>
  </si>
  <si>
    <t>Rekonstrukce parního oddělení v Městských lázních - PD</t>
  </si>
  <si>
    <t>0001102000000</t>
  </si>
  <si>
    <t>Pohřební výlohy (František Kubánek)</t>
  </si>
  <si>
    <t>3632</t>
  </si>
  <si>
    <t>5192</t>
  </si>
  <si>
    <t>3412</t>
  </si>
  <si>
    <t>5171</t>
  </si>
  <si>
    <t>0001007000000</t>
  </si>
  <si>
    <t>Městská víceúčelová hala-kupní smlouva (budova)</t>
  </si>
  <si>
    <t>6121</t>
  </si>
  <si>
    <t>0001006000000</t>
  </si>
  <si>
    <t>Městská víceúčelová hala-dohoda o úhradě (zhodnocení pozemku)</t>
  </si>
  <si>
    <t>2212</t>
  </si>
  <si>
    <t>Městské lesy Opava - rezerva na dofinancování (pila)</t>
  </si>
  <si>
    <t>6409</t>
  </si>
  <si>
    <t>5901</t>
  </si>
  <si>
    <t>GEOPORT s.r.o., objednávka</t>
  </si>
  <si>
    <t>0052</t>
  </si>
  <si>
    <t>500.000,00</t>
  </si>
  <si>
    <t>České dráhy, a.s. kupní smlouva</t>
  </si>
  <si>
    <t>manž. Nelešovští, kupní smlouva</t>
  </si>
  <si>
    <t>Zbyněk Dvořák a spol., kupní smlouva</t>
  </si>
  <si>
    <t>Maxmilián Schneider</t>
  </si>
  <si>
    <t>0790</t>
  </si>
  <si>
    <t>0004144000000</t>
  </si>
  <si>
    <t>0004140000000</t>
  </si>
  <si>
    <t>Vnitroblok ul.Vrchní - Rolnická - následná údržba</t>
  </si>
  <si>
    <t>0007689000000</t>
  </si>
  <si>
    <t>Vnitroblok ul. Černá-Hálkova-Ratibořská-následná údržba</t>
  </si>
  <si>
    <t>0007688000000</t>
  </si>
  <si>
    <r>
      <t>000000</t>
    </r>
    <r>
      <rPr>
        <sz val="8"/>
        <rFont val="Arial"/>
        <family val="2"/>
        <charset val="238"/>
      </rPr>
      <t>20</t>
    </r>
  </si>
  <si>
    <t>monitoring svahů - garážiště Lepařova</t>
  </si>
  <si>
    <t>chemické rozbory skládka Holasovice</t>
  </si>
  <si>
    <r>
      <t>000252500000</t>
    </r>
    <r>
      <rPr>
        <sz val="8"/>
        <rFont val="Arial"/>
        <family val="2"/>
        <charset val="238"/>
      </rPr>
      <t>0</t>
    </r>
  </si>
  <si>
    <t>S/MMI/1474/2013</t>
  </si>
  <si>
    <t>S/MMI/0231/2013</t>
  </si>
  <si>
    <t>S/MMI/0128/2014</t>
  </si>
  <si>
    <t>věcné břemeno - Otický příkop -přeložka vody</t>
  </si>
  <si>
    <t xml:space="preserve">věcné břemeno - Otický příkop -přeložka plynu </t>
  </si>
  <si>
    <t>věcné břemeno - Otický příkop -přeložka plynu - sankce</t>
  </si>
  <si>
    <t>S/MMI/1303/2013</t>
  </si>
  <si>
    <t>S/MMI/1305/2013</t>
  </si>
  <si>
    <t>O/MMI/0016/2014</t>
  </si>
  <si>
    <t>* na položce chemické rozbory v roce 2014 rozpočtováno 40.000,00. TS obdržely fakturu od Ing. Ulahel Petr dne 10.6.2014, SMO byla zaslána až dne 20.1.2015. Jednalo se o výdej roku 2014, v rámci FV převedeny tedy finance do roku 2015.</t>
  </si>
  <si>
    <t>O/MMI/0270/2014</t>
  </si>
  <si>
    <t>S/MMI/0987/2014</t>
  </si>
  <si>
    <t>O/MMI/0892/2014</t>
  </si>
  <si>
    <t>O/MMI/0868/2014</t>
  </si>
  <si>
    <t>Fotbalový stadion - výmalba  (r.2014 ORG 0000)</t>
  </si>
  <si>
    <t>Fotbalový stadion - oprava žaluzií  (r.2014 ORG 0000)</t>
  </si>
  <si>
    <t>O/MMI/0870/2014</t>
  </si>
  <si>
    <t>S/MMI/0893/2014</t>
  </si>
  <si>
    <t>S/MMI/0894/2014</t>
  </si>
  <si>
    <t>** MRM 8.9.2014 - číslo usnesení 3231/32 RM 14</t>
  </si>
  <si>
    <t>O/MMI/0798/2014</t>
  </si>
  <si>
    <t>O/MMI/0837/2014</t>
  </si>
  <si>
    <t>O/MMI/0231/2014</t>
  </si>
  <si>
    <t>S/MMI/0849/2014</t>
  </si>
  <si>
    <t>S/MMI/0786/2014</t>
  </si>
  <si>
    <t>S/MMI/0571/2014</t>
  </si>
  <si>
    <t>S/MMI/0941/2014</t>
  </si>
  <si>
    <t>S/MMI/1041/2014</t>
  </si>
  <si>
    <t>Hoša Dušan</t>
  </si>
  <si>
    <t>S/MMI/0092/2015</t>
  </si>
  <si>
    <t>manželé Válkovi</t>
  </si>
  <si>
    <t>S/MMI/0120/2015</t>
  </si>
  <si>
    <t>Kožaná Ludmila</t>
  </si>
  <si>
    <t>výkupy pozemků ost., evidované až v roce 2015 *</t>
  </si>
  <si>
    <t>předlažba chodníku v Komárově u TEVY - JA TSO</t>
  </si>
  <si>
    <t>vodovodní přípojka Městské lázně - JA TSO</t>
  </si>
  <si>
    <t>* výkupy, které měly být realizovány z rozpočtu 2014, ale nestihlo se zrealizovat je do stavu blokace rozpočtu na smlouvu</t>
  </si>
  <si>
    <t>** převod z roku 2014 v rámci FV 2013 bez vazby na smlouvu, č. usnesení  2139/61 RM 13, bod 36/61 písm. ab)</t>
  </si>
  <si>
    <t>Sportov.zařízení.v maj.města - opravy- Miroslav Terber</t>
  </si>
  <si>
    <t>0001040000000</t>
  </si>
  <si>
    <t>0002562000000</t>
  </si>
  <si>
    <t>0001039000000</t>
  </si>
  <si>
    <t>0002512000000</t>
  </si>
  <si>
    <t>0001047000000</t>
  </si>
  <si>
    <t>Propagace města - propag.- hlavolam v kostce 900 ks</t>
  </si>
  <si>
    <t>Propagace města - výroba propag. předmětů (retro záložky)</t>
  </si>
  <si>
    <t>S/PRI/0861/2014 ***</t>
  </si>
  <si>
    <t>S/PRI/0861/2014 *** částka 5.765.000,00 Kč je v rámci schváleného rozpočtu na rok 2015</t>
  </si>
  <si>
    <t>zóna placeného stání</t>
  </si>
  <si>
    <t>příjem dle mand.smlouvy (pol. 2111)</t>
  </si>
  <si>
    <t>0001030000000</t>
  </si>
  <si>
    <t>MMOPP0028J0R</t>
  </si>
  <si>
    <t>mandátní odměna (50% nad 6 mil. Kč)</t>
  </si>
  <si>
    <t>0002996000000</t>
  </si>
  <si>
    <t>Chemický monitoring CHEMON</t>
  </si>
  <si>
    <t>S/BHKR/0962/2014</t>
  </si>
  <si>
    <t>věcné břemeno - hřiště Kylešovice - kanalizační přípojka</t>
  </si>
  <si>
    <t>S/MMI/0936/2014</t>
  </si>
  <si>
    <t>S/MMI/1070/2014</t>
  </si>
  <si>
    <t>Sportov. zařízení - kupní smlouva  TJ Opava, hala U Opavice</t>
  </si>
  <si>
    <t>Akční plán 3 TO OS - propagační materiál</t>
  </si>
  <si>
    <t>S/KPRM/0878/2014</t>
  </si>
  <si>
    <t>Akční plán 3 TO OS - hlasový průvodce</t>
  </si>
  <si>
    <t>S/KPRM/0883/2014</t>
  </si>
  <si>
    <t>Akční plán 3 TO OS - internet.prezentace</t>
  </si>
  <si>
    <t>S/KPRM/0958/2014</t>
  </si>
  <si>
    <t>Akční plán3 TO OS - propagační kampaň</t>
  </si>
  <si>
    <t>S/KPRM/0884/2014</t>
  </si>
  <si>
    <t>Akční plán 3 TO OS - dotisk brožury</t>
  </si>
  <si>
    <t>S/KPRM/1133/2014</t>
  </si>
  <si>
    <t>O/MMI/0723/2014</t>
  </si>
  <si>
    <t>O/MMI/0882/2014</t>
  </si>
  <si>
    <t>33514013</t>
  </si>
  <si>
    <t>UZ33514013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</si>
</sst>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dd/mm/yy;@"/>
  </numFmts>
  <fonts count="2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 CE"/>
      <charset val="238"/>
    </font>
    <font>
      <sz val="8"/>
      <color rgb="FFFF0000"/>
      <name val="Arial CE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3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49" fontId="4" fillId="0" borderId="2" xfId="2" applyNumberFormat="1" applyFont="1" applyBorder="1" applyAlignment="1">
      <alignment horizontal="center"/>
    </xf>
    <xf numFmtId="49" fontId="4" fillId="0" borderId="2" xfId="2" applyNumberFormat="1" applyFont="1" applyFill="1" applyBorder="1" applyAlignment="1">
      <alignment horizontal="center"/>
    </xf>
    <xf numFmtId="4" fontId="4" fillId="0" borderId="2" xfId="2" applyNumberFormat="1" applyFont="1" applyBorder="1" applyAlignment="1">
      <alignment horizontal="center" wrapText="1"/>
    </xf>
    <xf numFmtId="4" fontId="5" fillId="0" borderId="2" xfId="2" applyNumberFormat="1" applyFont="1" applyBorder="1" applyAlignment="1">
      <alignment horizontal="center" wrapText="1"/>
    </xf>
    <xf numFmtId="0" fontId="2" fillId="0" borderId="0" xfId="0" applyFont="1"/>
    <xf numFmtId="0" fontId="0" fillId="0" borderId="0" xfId="0" applyFill="1"/>
    <xf numFmtId="49" fontId="4" fillId="4" borderId="1" xfId="2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4" fontId="4" fillId="4" borderId="1" xfId="2" applyNumberFormat="1" applyFont="1" applyFill="1" applyBorder="1" applyAlignment="1">
      <alignment horizontal="right"/>
    </xf>
    <xf numFmtId="4" fontId="5" fillId="4" borderId="1" xfId="2" applyNumberFormat="1" applyFont="1" applyFill="1" applyBorder="1" applyAlignment="1">
      <alignment horizontal="right"/>
    </xf>
    <xf numFmtId="0" fontId="6" fillId="4" borderId="1" xfId="2" applyFont="1" applyFill="1" applyBorder="1" applyAlignment="1">
      <alignment horizontal="center"/>
    </xf>
    <xf numFmtId="4" fontId="7" fillId="0" borderId="5" xfId="1" applyNumberFormat="1" applyFont="1" applyFill="1" applyBorder="1"/>
    <xf numFmtId="4" fontId="22" fillId="0" borderId="5" xfId="1" applyNumberFormat="1" applyFont="1" applyFill="1" applyBorder="1"/>
    <xf numFmtId="0" fontId="2" fillId="0" borderId="0" xfId="1" applyFill="1"/>
    <xf numFmtId="0" fontId="0" fillId="0" borderId="0" xfId="0"/>
    <xf numFmtId="0" fontId="8" fillId="0" borderId="1" xfId="2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right"/>
    </xf>
    <xf numFmtId="4" fontId="9" fillId="0" borderId="1" xfId="2" applyNumberFormat="1" applyFont="1" applyFill="1" applyBorder="1" applyAlignment="1">
      <alignment horizontal="right"/>
    </xf>
    <xf numFmtId="49" fontId="1" fillId="0" borderId="1" xfId="2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6" xfId="0" applyFont="1" applyBorder="1"/>
    <xf numFmtId="4" fontId="24" fillId="0" borderId="7" xfId="0" applyNumberFormat="1" applyFont="1" applyBorder="1"/>
    <xf numFmtId="4" fontId="15" fillId="0" borderId="8" xfId="0" applyNumberFormat="1" applyFont="1" applyBorder="1" applyAlignment="1">
      <alignment horizontal="center"/>
    </xf>
    <xf numFmtId="0" fontId="4" fillId="0" borderId="10" xfId="2" applyFont="1" applyBorder="1" applyAlignment="1">
      <alignment horizontal="left"/>
    </xf>
    <xf numFmtId="49" fontId="4" fillId="0" borderId="11" xfId="2" applyNumberFormat="1" applyFont="1" applyBorder="1" applyAlignment="1">
      <alignment horizontal="center"/>
    </xf>
    <xf numFmtId="49" fontId="4" fillId="0" borderId="11" xfId="2" applyNumberFormat="1" applyFont="1" applyFill="1" applyBorder="1" applyAlignment="1">
      <alignment horizontal="center"/>
    </xf>
    <xf numFmtId="4" fontId="4" fillId="0" borderId="11" xfId="2" applyNumberFormat="1" applyFont="1" applyBorder="1" applyAlignment="1">
      <alignment horizontal="center" wrapText="1"/>
    </xf>
    <xf numFmtId="4" fontId="5" fillId="0" borderId="11" xfId="2" applyNumberFormat="1" applyFont="1" applyBorder="1" applyAlignment="1">
      <alignment horizontal="center" wrapText="1"/>
    </xf>
    <xf numFmtId="0" fontId="3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left"/>
    </xf>
    <xf numFmtId="0" fontId="3" fillId="0" borderId="14" xfId="2" applyFont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left"/>
    </xf>
    <xf numFmtId="0" fontId="3" fillId="3" borderId="15" xfId="2" applyFont="1" applyFill="1" applyBorder="1" applyAlignment="1">
      <alignment horizontal="center"/>
    </xf>
    <xf numFmtId="49" fontId="3" fillId="3" borderId="15" xfId="2" applyNumberFormat="1" applyFont="1" applyFill="1" applyBorder="1" applyAlignment="1">
      <alignment horizontal="center"/>
    </xf>
    <xf numFmtId="4" fontId="3" fillId="3" borderId="15" xfId="2" applyNumberFormat="1" applyFont="1" applyFill="1" applyBorder="1" applyAlignment="1">
      <alignment horizontal="right"/>
    </xf>
    <xf numFmtId="4" fontId="5" fillId="3" borderId="15" xfId="2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center"/>
    </xf>
    <xf numFmtId="0" fontId="18" fillId="7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left"/>
    </xf>
    <xf numFmtId="0" fontId="7" fillId="0" borderId="1" xfId="2" applyFont="1" applyFill="1" applyBorder="1"/>
    <xf numFmtId="0" fontId="7" fillId="0" borderId="1" xfId="2" applyFont="1" applyBorder="1" applyAlignment="1">
      <alignment horizontal="center"/>
    </xf>
    <xf numFmtId="0" fontId="7" fillId="0" borderId="1" xfId="2" applyFont="1" applyFill="1" applyBorder="1" applyAlignment="1">
      <alignment wrapText="1"/>
    </xf>
    <xf numFmtId="0" fontId="7" fillId="0" borderId="3" xfId="2" applyFont="1" applyFill="1" applyBorder="1"/>
    <xf numFmtId="0" fontId="1" fillId="0" borderId="1" xfId="2" applyFont="1" applyFill="1" applyBorder="1" applyAlignment="1">
      <alignment horizontal="center"/>
    </xf>
    <xf numFmtId="0" fontId="18" fillId="2" borderId="1" xfId="2" applyFont="1" applyFill="1" applyBorder="1" applyAlignment="1">
      <alignment horizontal="left" wrapText="1"/>
    </xf>
    <xf numFmtId="0" fontId="3" fillId="4" borderId="1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wrapText="1"/>
    </xf>
    <xf numFmtId="0" fontId="13" fillId="0" borderId="1" xfId="2" applyFont="1" applyFill="1" applyBorder="1" applyAlignment="1">
      <alignment wrapText="1"/>
    </xf>
    <xf numFmtId="0" fontId="7" fillId="0" borderId="4" xfId="2" applyFont="1" applyFill="1" applyBorder="1" applyAlignment="1">
      <alignment wrapText="1"/>
    </xf>
    <xf numFmtId="0" fontId="3" fillId="3" borderId="15" xfId="2" applyFont="1" applyFill="1" applyBorder="1" applyAlignment="1">
      <alignment horizontal="left" wrapText="1"/>
    </xf>
    <xf numFmtId="0" fontId="18" fillId="7" borderId="1" xfId="2" applyFont="1" applyFill="1" applyBorder="1" applyAlignment="1">
      <alignment horizontal="center"/>
    </xf>
    <xf numFmtId="49" fontId="18" fillId="7" borderId="1" xfId="2" applyNumberFormat="1" applyFont="1" applyFill="1" applyBorder="1" applyAlignment="1">
      <alignment horizontal="center"/>
    </xf>
    <xf numFmtId="4" fontId="18" fillId="7" borderId="1" xfId="2" applyNumberFormat="1" applyFont="1" applyFill="1" applyBorder="1" applyAlignment="1">
      <alignment horizontal="right"/>
    </xf>
    <xf numFmtId="4" fontId="20" fillId="7" borderId="1" xfId="2" applyNumberFormat="1" applyFont="1" applyFill="1" applyBorder="1" applyAlignment="1">
      <alignment horizontal="right"/>
    </xf>
    <xf numFmtId="0" fontId="10" fillId="7" borderId="1" xfId="2" applyFont="1" applyFill="1" applyBorder="1" applyAlignment="1">
      <alignment horizontal="center"/>
    </xf>
    <xf numFmtId="0" fontId="7" fillId="0" borderId="1" xfId="1" applyFont="1" applyFill="1" applyBorder="1" applyAlignment="1">
      <alignment horizontal="left" indent="1"/>
    </xf>
    <xf numFmtId="0" fontId="7" fillId="0" borderId="4" xfId="1" applyFont="1" applyFill="1" applyBorder="1" applyAlignment="1">
      <alignment horizontal="left" vertical="center"/>
    </xf>
    <xf numFmtId="4" fontId="16" fillId="3" borderId="15" xfId="2" applyNumberFormat="1" applyFont="1" applyFill="1" applyBorder="1" applyAlignment="1">
      <alignment horizontal="right"/>
    </xf>
    <xf numFmtId="0" fontId="1" fillId="0" borderId="1" xfId="2" applyFont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0" fontId="1" fillId="7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/>
    </xf>
    <xf numFmtId="49" fontId="4" fillId="0" borderId="1" xfId="2" applyNumberFormat="1" applyFont="1" applyBorder="1" applyAlignment="1">
      <alignment horizontal="center"/>
    </xf>
    <xf numFmtId="4" fontId="4" fillId="0" borderId="1" xfId="2" applyNumberFormat="1" applyFont="1" applyBorder="1" applyAlignment="1">
      <alignment horizontal="center" wrapText="1"/>
    </xf>
    <xf numFmtId="4" fontId="5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left"/>
    </xf>
    <xf numFmtId="0" fontId="1" fillId="8" borderId="1" xfId="2" applyFont="1" applyFill="1" applyBorder="1" applyAlignment="1">
      <alignment horizontal="center"/>
    </xf>
    <xf numFmtId="49" fontId="8" fillId="8" borderId="1" xfId="2" applyNumberFormat="1" applyFont="1" applyFill="1" applyBorder="1" applyAlignment="1">
      <alignment horizontal="center"/>
    </xf>
    <xf numFmtId="4" fontId="7" fillId="8" borderId="1" xfId="0" applyNumberFormat="1" applyFont="1" applyFill="1" applyBorder="1"/>
    <xf numFmtId="4" fontId="8" fillId="8" borderId="1" xfId="2" applyNumberFormat="1" applyFont="1" applyFill="1" applyBorder="1" applyAlignment="1">
      <alignment horizontal="right"/>
    </xf>
    <xf numFmtId="4" fontId="22" fillId="8" borderId="1" xfId="0" applyNumberFormat="1" applyFont="1" applyFill="1" applyBorder="1"/>
    <xf numFmtId="0" fontId="7" fillId="0" borderId="4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2" applyFont="1" applyFill="1" applyBorder="1" applyAlignment="1">
      <alignment vertical="center" wrapText="1"/>
    </xf>
    <xf numFmtId="0" fontId="1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11" xfId="2" applyNumberFormat="1" applyFont="1" applyFill="1" applyBorder="1" applyAlignment="1">
      <alignment horizontal="center" vertical="center"/>
    </xf>
    <xf numFmtId="4" fontId="4" fillId="0" borderId="11" xfId="2" applyNumberFormat="1" applyFont="1" applyBorder="1" applyAlignment="1">
      <alignment horizontal="center" vertical="center" wrapText="1"/>
    </xf>
    <xf numFmtId="4" fontId="5" fillId="0" borderId="11" xfId="2" applyNumberFormat="1" applyFont="1" applyBorder="1" applyAlignment="1">
      <alignment horizontal="center" vertical="center" wrapText="1"/>
    </xf>
    <xf numFmtId="0" fontId="6" fillId="7" borderId="11" xfId="2" applyFont="1" applyFill="1" applyBorder="1" applyAlignment="1" applyProtection="1">
      <alignment horizontal="center" vertical="center"/>
    </xf>
    <xf numFmtId="0" fontId="1" fillId="0" borderId="1" xfId="2" applyFont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0" fontId="1" fillId="7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5" borderId="1" xfId="2" applyFont="1" applyFill="1" applyBorder="1" applyAlignment="1">
      <alignment horizontal="left" vertical="center"/>
    </xf>
    <xf numFmtId="0" fontId="1" fillId="0" borderId="1" xfId="2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1" fillId="0" borderId="1" xfId="2" applyFont="1" applyBorder="1" applyAlignment="1">
      <alignment vertical="center" wrapText="1"/>
    </xf>
    <xf numFmtId="0" fontId="7" fillId="4" borderId="1" xfId="2" applyFont="1" applyFill="1" applyBorder="1" applyAlignment="1">
      <alignment horizontal="center" vertical="center"/>
    </xf>
    <xf numFmtId="0" fontId="1" fillId="5" borderId="4" xfId="2" applyFont="1" applyFill="1" applyBorder="1" applyAlignment="1">
      <alignment horizontal="left" vertical="center"/>
    </xf>
    <xf numFmtId="0" fontId="10" fillId="7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9" fontId="8" fillId="9" borderId="1" xfId="2" applyNumberFormat="1" applyFont="1" applyFill="1" applyBorder="1" applyAlignment="1">
      <alignment horizontal="left" vertical="center"/>
    </xf>
    <xf numFmtId="49" fontId="8" fillId="10" borderId="1" xfId="2" applyNumberFormat="1" applyFont="1" applyFill="1" applyBorder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wrapText="1"/>
    </xf>
    <xf numFmtId="0" fontId="7" fillId="0" borderId="2" xfId="2" applyFont="1" applyFill="1" applyBorder="1" applyAlignment="1">
      <alignment wrapText="1"/>
    </xf>
    <xf numFmtId="0" fontId="4" fillId="0" borderId="10" xfId="2" applyFont="1" applyBorder="1" applyAlignment="1">
      <alignment horizontal="center" vertical="center"/>
    </xf>
    <xf numFmtId="4" fontId="1" fillId="0" borderId="1" xfId="2" applyNumberFormat="1" applyFont="1" applyFill="1" applyBorder="1" applyAlignment="1">
      <alignment horizontal="center"/>
    </xf>
    <xf numFmtId="4" fontId="2" fillId="0" borderId="0" xfId="1" applyNumberFormat="1"/>
    <xf numFmtId="0" fontId="1" fillId="0" borderId="4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1" fillId="0" borderId="4" xfId="2" applyFont="1" applyFill="1" applyBorder="1" applyAlignment="1">
      <alignment horizontal="center"/>
    </xf>
    <xf numFmtId="4" fontId="1" fillId="0" borderId="4" xfId="2" applyNumberFormat="1" applyFont="1" applyBorder="1" applyAlignment="1">
      <alignment horizontal="right" wrapText="1"/>
    </xf>
    <xf numFmtId="4" fontId="1" fillId="0" borderId="4" xfId="2" applyNumberFormat="1" applyFont="1" applyBorder="1" applyAlignment="1">
      <alignment horizontal="right" vertical="center" wrapText="1"/>
    </xf>
    <xf numFmtId="4" fontId="17" fillId="0" borderId="4" xfId="2" applyNumberFormat="1" applyFont="1" applyBorder="1" applyAlignment="1">
      <alignment horizontal="right" vertical="center" wrapText="1"/>
    </xf>
    <xf numFmtId="0" fontId="7" fillId="0" borderId="4" xfId="2" applyFont="1" applyFill="1" applyBorder="1" applyAlignment="1">
      <alignment vertical="center" wrapText="1"/>
    </xf>
    <xf numFmtId="0" fontId="6" fillId="0" borderId="4" xfId="2" applyFont="1" applyBorder="1" applyAlignment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3" fillId="3" borderId="15" xfId="2" applyFont="1" applyFill="1" applyBorder="1" applyAlignment="1" applyProtection="1">
      <alignment horizontal="center" vertical="center"/>
    </xf>
    <xf numFmtId="0" fontId="14" fillId="4" borderId="4" xfId="2" applyFont="1" applyFill="1" applyBorder="1" applyAlignment="1">
      <alignment horizontal="center" vertical="center"/>
    </xf>
    <xf numFmtId="0" fontId="18" fillId="7" borderId="11" xfId="2" applyFont="1" applyFill="1" applyBorder="1" applyAlignment="1" applyProtection="1">
      <alignment horizontal="left" wrapText="1"/>
    </xf>
    <xf numFmtId="0" fontId="4" fillId="7" borderId="11" xfId="2" applyFont="1" applyFill="1" applyBorder="1" applyAlignment="1" applyProtection="1">
      <alignment horizontal="center" vertical="center" wrapText="1"/>
    </xf>
    <xf numFmtId="49" fontId="4" fillId="7" borderId="11" xfId="2" applyNumberFormat="1" applyFont="1" applyFill="1" applyBorder="1" applyAlignment="1" applyProtection="1">
      <alignment horizontal="center" vertical="center" wrapText="1"/>
    </xf>
    <xf numFmtId="4" fontId="4" fillId="7" borderId="11" xfId="2" applyNumberFormat="1" applyFont="1" applyFill="1" applyBorder="1" applyAlignment="1" applyProtection="1">
      <alignment horizontal="right" vertical="center" wrapText="1"/>
    </xf>
    <xf numFmtId="4" fontId="5" fillId="7" borderId="11" xfId="2" applyNumberFormat="1" applyFont="1" applyFill="1" applyBorder="1" applyAlignment="1" applyProtection="1">
      <alignment horizontal="right" vertical="center" wrapText="1"/>
    </xf>
    <xf numFmtId="0" fontId="7" fillId="0" borderId="3" xfId="2" applyFont="1" applyFill="1" applyBorder="1" applyAlignment="1" applyProtection="1">
      <alignment wrapText="1"/>
    </xf>
    <xf numFmtId="0" fontId="8" fillId="0" borderId="1" xfId="2" applyFont="1" applyFill="1" applyBorder="1" applyAlignment="1" applyProtection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1" xfId="2" applyFont="1" applyFill="1" applyBorder="1" applyAlignment="1" applyProtection="1">
      <alignment wrapText="1"/>
    </xf>
    <xf numFmtId="4" fontId="9" fillId="0" borderId="4" xfId="2" applyNumberFormat="1" applyFont="1" applyFill="1" applyBorder="1" applyAlignment="1" applyProtection="1">
      <alignment horizontal="right" vertical="center" wrapText="1"/>
    </xf>
    <xf numFmtId="0" fontId="3" fillId="3" borderId="15" xfId="2" applyFont="1" applyFill="1" applyBorder="1" applyAlignment="1" applyProtection="1">
      <alignment horizontal="left" wrapText="1"/>
    </xf>
    <xf numFmtId="0" fontId="3" fillId="3" borderId="15" xfId="2" applyFont="1" applyFill="1" applyBorder="1" applyAlignment="1" applyProtection="1">
      <alignment horizontal="center" vertical="center" wrapText="1"/>
    </xf>
    <xf numFmtId="49" fontId="3" fillId="3" borderId="15" xfId="2" applyNumberFormat="1" applyFont="1" applyFill="1" applyBorder="1" applyAlignment="1" applyProtection="1">
      <alignment horizontal="center" vertical="center" wrapText="1"/>
    </xf>
    <xf numFmtId="4" fontId="3" fillId="3" borderId="15" xfId="2" applyNumberFormat="1" applyFont="1" applyFill="1" applyBorder="1" applyAlignment="1" applyProtection="1">
      <alignment horizontal="right" vertical="center" wrapText="1"/>
    </xf>
    <xf numFmtId="4" fontId="5" fillId="3" borderId="15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Border="1" applyAlignment="1">
      <alignment horizontal="left" wrapText="1"/>
    </xf>
    <xf numFmtId="49" fontId="6" fillId="0" borderId="0" xfId="2" applyNumberFormat="1" applyFont="1" applyBorder="1" applyAlignment="1">
      <alignment horizontal="center" vertical="center" wrapText="1"/>
    </xf>
    <xf numFmtId="4" fontId="6" fillId="0" borderId="0" xfId="2" applyNumberFormat="1" applyFont="1" applyBorder="1" applyAlignment="1">
      <alignment horizontal="right" vertical="center" wrapText="1"/>
    </xf>
    <xf numFmtId="4" fontId="9" fillId="0" borderId="0" xfId="2" applyNumberFormat="1" applyFont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right" vertical="center" wrapText="1"/>
    </xf>
    <xf numFmtId="4" fontId="5" fillId="2" borderId="1" xfId="2" applyNumberFormat="1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4" fontId="28" fillId="0" borderId="1" xfId="2" applyNumberFormat="1" applyFont="1" applyFill="1" applyBorder="1" applyAlignment="1">
      <alignment horizontal="right" vertical="center" wrapText="1"/>
    </xf>
    <xf numFmtId="0" fontId="6" fillId="0" borderId="9" xfId="2" applyFont="1" applyBorder="1" applyAlignment="1">
      <alignment horizontal="left" wrapText="1"/>
    </xf>
    <xf numFmtId="0" fontId="6" fillId="0" borderId="2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right" vertical="center" wrapText="1"/>
    </xf>
    <xf numFmtId="4" fontId="9" fillId="0" borderId="2" xfId="2" applyNumberFormat="1" applyFont="1" applyFill="1" applyBorder="1" applyAlignment="1">
      <alignment horizontal="right" vertical="center" wrapText="1"/>
    </xf>
    <xf numFmtId="0" fontId="3" fillId="3" borderId="15" xfId="2" applyFont="1" applyFill="1" applyBorder="1" applyAlignment="1">
      <alignment horizontal="center" vertical="center" wrapText="1"/>
    </xf>
    <xf numFmtId="49" fontId="3" fillId="3" borderId="15" xfId="2" applyNumberFormat="1" applyFont="1" applyFill="1" applyBorder="1" applyAlignment="1">
      <alignment horizontal="center" vertical="center" wrapText="1"/>
    </xf>
    <xf numFmtId="4" fontId="3" fillId="3" borderId="15" xfId="2" applyNumberFormat="1" applyFont="1" applyFill="1" applyBorder="1" applyAlignment="1">
      <alignment horizontal="right" vertical="center" wrapText="1"/>
    </xf>
    <xf numFmtId="4" fontId="5" fillId="3" borderId="15" xfId="2" applyNumberFormat="1" applyFont="1" applyFill="1" applyBorder="1" applyAlignment="1">
      <alignment horizontal="right" vertical="center" wrapText="1"/>
    </xf>
    <xf numFmtId="0" fontId="2" fillId="0" borderId="0" xfId="2" applyAlignment="1">
      <alignment horizontal="left" wrapText="1"/>
    </xf>
    <xf numFmtId="4" fontId="10" fillId="0" borderId="0" xfId="2" applyNumberFormat="1" applyFont="1" applyAlignment="1">
      <alignment horizontal="right" vertical="center" wrapText="1"/>
    </xf>
    <xf numFmtId="4" fontId="11" fillId="0" borderId="0" xfId="2" applyNumberFormat="1" applyFont="1" applyAlignment="1">
      <alignment horizontal="right" vertical="center" wrapText="1"/>
    </xf>
    <xf numFmtId="0" fontId="18" fillId="7" borderId="1" xfId="2" applyFont="1" applyFill="1" applyBorder="1" applyAlignment="1">
      <alignment horizontal="left" wrapText="1"/>
    </xf>
    <xf numFmtId="0" fontId="4" fillId="7" borderId="1" xfId="2" applyFont="1" applyFill="1" applyBorder="1" applyAlignment="1">
      <alignment horizontal="center" vertical="center" wrapText="1"/>
    </xf>
    <xf numFmtId="49" fontId="4" fillId="7" borderId="1" xfId="2" applyNumberFormat="1" applyFont="1" applyFill="1" applyBorder="1" applyAlignment="1">
      <alignment horizontal="center" vertical="center" wrapText="1"/>
    </xf>
    <xf numFmtId="4" fontId="4" fillId="7" borderId="1" xfId="2" applyNumberFormat="1" applyFont="1" applyFill="1" applyBorder="1" applyAlignment="1">
      <alignment horizontal="right" vertical="center" wrapText="1"/>
    </xf>
    <xf numFmtId="4" fontId="5" fillId="7" borderId="1" xfId="2" applyNumberFormat="1" applyFont="1" applyFill="1" applyBorder="1" applyAlignment="1">
      <alignment horizontal="right" vertical="center" wrapText="1"/>
    </xf>
    <xf numFmtId="0" fontId="3" fillId="7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right" vertical="center" wrapText="1"/>
    </xf>
    <xf numFmtId="49" fontId="8" fillId="9" borderId="1" xfId="2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Fill="1" applyBorder="1" applyAlignment="1">
      <alignment horizontal="right" vertical="center" wrapText="1"/>
    </xf>
    <xf numFmtId="49" fontId="8" fillId="1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right" vertical="center" wrapText="1"/>
    </xf>
    <xf numFmtId="49" fontId="8" fillId="1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4" borderId="1" xfId="2" applyFont="1" applyFill="1" applyBorder="1" applyAlignment="1">
      <alignment horizontal="center" vertical="center" wrapText="1"/>
    </xf>
    <xf numFmtId="49" fontId="4" fillId="4" borderId="1" xfId="2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right" vertical="center" wrapText="1"/>
    </xf>
    <xf numFmtId="4" fontId="5" fillId="4" borderId="1" xfId="2" applyNumberFormat="1" applyFont="1" applyFill="1" applyBorder="1" applyAlignment="1">
      <alignment horizontal="right" vertical="center" wrapText="1"/>
    </xf>
    <xf numFmtId="4" fontId="17" fillId="0" borderId="1" xfId="2" applyNumberFormat="1" applyFont="1" applyFill="1" applyBorder="1" applyAlignment="1">
      <alignment horizontal="right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49" fontId="3" fillId="4" borderId="1" xfId="2" applyNumberFormat="1" applyFont="1" applyFill="1" applyBorder="1" applyAlignment="1">
      <alignment horizontal="center" vertical="center" wrapText="1"/>
    </xf>
    <xf numFmtId="4" fontId="3" fillId="4" borderId="1" xfId="2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left" wrapText="1"/>
    </xf>
    <xf numFmtId="49" fontId="6" fillId="5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right" wrapText="1"/>
    </xf>
    <xf numFmtId="0" fontId="3" fillId="4" borderId="4" xfId="2" applyFont="1" applyFill="1" applyBorder="1" applyAlignment="1">
      <alignment horizontal="left" wrapText="1"/>
    </xf>
    <xf numFmtId="0" fontId="3" fillId="4" borderId="4" xfId="2" applyFont="1" applyFill="1" applyBorder="1" applyAlignment="1">
      <alignment horizontal="center" vertical="center" wrapText="1"/>
    </xf>
    <xf numFmtId="49" fontId="3" fillId="4" borderId="4" xfId="2" applyNumberFormat="1" applyFont="1" applyFill="1" applyBorder="1" applyAlignment="1">
      <alignment horizontal="center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5" fillId="4" borderId="4" xfId="2" applyNumberFormat="1" applyFont="1" applyFill="1" applyBorder="1" applyAlignment="1">
      <alignment horizontal="right" vertical="center" wrapText="1"/>
    </xf>
    <xf numFmtId="0" fontId="8" fillId="0" borderId="3" xfId="2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right" vertical="center" wrapText="1"/>
    </xf>
    <xf numFmtId="4" fontId="9" fillId="0" borderId="3" xfId="2" applyNumberFormat="1" applyFont="1" applyFill="1" applyBorder="1" applyAlignment="1">
      <alignment horizontal="right" vertical="center" wrapText="1"/>
    </xf>
    <xf numFmtId="4" fontId="8" fillId="0" borderId="4" xfId="2" applyNumberFormat="1" applyFont="1" applyFill="1" applyBorder="1" applyAlignment="1">
      <alignment horizontal="right" vertical="center" wrapText="1"/>
    </xf>
    <xf numFmtId="4" fontId="9" fillId="0" borderId="4" xfId="2" applyNumberFormat="1" applyFont="1" applyFill="1" applyBorder="1" applyAlignment="1">
      <alignment horizontal="right" vertical="center" wrapText="1"/>
    </xf>
    <xf numFmtId="0" fontId="1" fillId="0" borderId="3" xfId="2" applyFont="1" applyFill="1" applyBorder="1" applyAlignment="1">
      <alignment horizontal="left" wrapText="1"/>
    </xf>
    <xf numFmtId="0" fontId="18" fillId="0" borderId="2" xfId="2" applyFont="1" applyFill="1" applyBorder="1" applyAlignment="1">
      <alignment horizontal="left" wrapText="1"/>
    </xf>
    <xf numFmtId="0" fontId="4" fillId="0" borderId="4" xfId="2" applyFont="1" applyFill="1" applyBorder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center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" fontId="5" fillId="0" borderId="4" xfId="2" applyNumberFormat="1" applyFont="1" applyFill="1" applyBorder="1" applyAlignment="1">
      <alignment horizontal="right" vertical="center" wrapText="1"/>
    </xf>
    <xf numFmtId="4" fontId="4" fillId="4" borderId="1" xfId="2" applyNumberFormat="1" applyFont="1" applyFill="1" applyBorder="1" applyAlignment="1">
      <alignment horizontal="right" wrapText="1"/>
    </xf>
    <xf numFmtId="4" fontId="5" fillId="4" borderId="1" xfId="2" applyNumberFormat="1" applyFont="1" applyFill="1" applyBorder="1" applyAlignment="1">
      <alignment horizontal="right" wrapText="1"/>
    </xf>
    <xf numFmtId="4" fontId="8" fillId="0" borderId="1" xfId="2" applyNumberFormat="1" applyFont="1" applyFill="1" applyBorder="1" applyAlignment="1">
      <alignment horizontal="right" wrapText="1"/>
    </xf>
    <xf numFmtId="4" fontId="1" fillId="0" borderId="1" xfId="2" applyNumberFormat="1" applyFont="1" applyFill="1" applyBorder="1" applyAlignment="1">
      <alignment horizontal="right" wrapText="1"/>
    </xf>
    <xf numFmtId="0" fontId="6" fillId="0" borderId="4" xfId="2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right" vertical="center" wrapText="1"/>
    </xf>
    <xf numFmtId="164" fontId="25" fillId="0" borderId="5" xfId="0" applyNumberFormat="1" applyFont="1" applyFill="1" applyBorder="1" applyAlignment="1">
      <alignment horizontal="right" vertical="center" wrapText="1"/>
    </xf>
    <xf numFmtId="4" fontId="8" fillId="0" borderId="5" xfId="2" applyNumberFormat="1" applyFont="1" applyFill="1" applyBorder="1" applyAlignment="1">
      <alignment horizontal="right" vertical="center" wrapText="1"/>
    </xf>
    <xf numFmtId="0" fontId="14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4" fontId="8" fillId="4" borderId="1" xfId="2" applyNumberFormat="1" applyFont="1" applyFill="1" applyBorder="1" applyAlignment="1">
      <alignment horizontal="right" vertical="center" wrapText="1"/>
    </xf>
    <xf numFmtId="4" fontId="9" fillId="4" borderId="1" xfId="2" applyNumberFormat="1" applyFont="1" applyFill="1" applyBorder="1" applyAlignment="1">
      <alignment horizontal="right" vertical="center" wrapText="1"/>
    </xf>
    <xf numFmtId="0" fontId="13" fillId="0" borderId="4" xfId="2" applyFont="1" applyFill="1" applyBorder="1" applyAlignment="1">
      <alignment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8" fillId="6" borderId="1" xfId="2" applyNumberFormat="1" applyFont="1" applyFill="1" applyBorder="1" applyAlignment="1">
      <alignment horizontal="right" vertical="center" wrapText="1"/>
    </xf>
    <xf numFmtId="4" fontId="9" fillId="6" borderId="1" xfId="2" applyNumberFormat="1" applyFont="1" applyFill="1" applyBorder="1" applyAlignment="1">
      <alignment horizontal="right" vertical="center" wrapText="1"/>
    </xf>
    <xf numFmtId="0" fontId="1" fillId="5" borderId="4" xfId="2" applyFont="1" applyFill="1" applyBorder="1" applyAlignment="1">
      <alignment horizontal="center" vertical="center" wrapText="1"/>
    </xf>
    <xf numFmtId="49" fontId="1" fillId="5" borderId="4" xfId="2" applyNumberFormat="1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right" vertical="center" wrapText="1"/>
    </xf>
    <xf numFmtId="0" fontId="19" fillId="2" borderId="1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center" vertical="center" wrapText="1"/>
    </xf>
    <xf numFmtId="4" fontId="4" fillId="7" borderId="1" xfId="2" applyNumberFormat="1" applyFont="1" applyFill="1" applyBorder="1" applyAlignment="1">
      <alignment horizontal="right" wrapText="1"/>
    </xf>
    <xf numFmtId="4" fontId="5" fillId="7" borderId="1" xfId="2" applyNumberFormat="1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left" wrapText="1"/>
    </xf>
    <xf numFmtId="4" fontId="16" fillId="4" borderId="1" xfId="2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 wrapText="1"/>
    </xf>
    <xf numFmtId="0" fontId="3" fillId="7" borderId="4" xfId="2" applyFont="1" applyFill="1" applyBorder="1" applyAlignment="1">
      <alignment horizontal="left" wrapText="1"/>
    </xf>
    <xf numFmtId="4" fontId="16" fillId="4" borderId="4" xfId="2" applyNumberFormat="1" applyFont="1" applyFill="1" applyBorder="1" applyAlignment="1">
      <alignment horizontal="right" vertical="center" wrapText="1"/>
    </xf>
    <xf numFmtId="0" fontId="18" fillId="7" borderId="1" xfId="2" applyFont="1" applyFill="1" applyBorder="1" applyAlignment="1">
      <alignment horizontal="center" vertical="center" wrapText="1"/>
    </xf>
    <xf numFmtId="49" fontId="18" fillId="7" borderId="1" xfId="2" applyNumberFormat="1" applyFont="1" applyFill="1" applyBorder="1" applyAlignment="1">
      <alignment horizontal="center" vertical="center" wrapText="1"/>
    </xf>
    <xf numFmtId="4" fontId="18" fillId="7" borderId="1" xfId="2" applyNumberFormat="1" applyFont="1" applyFill="1" applyBorder="1" applyAlignment="1">
      <alignment horizontal="right" vertical="center" wrapText="1"/>
    </xf>
    <xf numFmtId="4" fontId="20" fillId="7" borderId="1" xfId="2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22" fillId="0" borderId="1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4" fontId="22" fillId="0" borderId="5" xfId="0" applyNumberFormat="1" applyFont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 wrapText="1"/>
    </xf>
    <xf numFmtId="0" fontId="1" fillId="11" borderId="1" xfId="2" applyFont="1" applyFill="1" applyBorder="1" applyAlignment="1">
      <alignment horizontal="center" vertical="center" wrapText="1"/>
    </xf>
    <xf numFmtId="49" fontId="8" fillId="11" borderId="1" xfId="2" applyNumberFormat="1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vertical="center" wrapText="1"/>
    </xf>
    <xf numFmtId="4" fontId="8" fillId="11" borderId="1" xfId="2" applyNumberFormat="1" applyFont="1" applyFill="1" applyBorder="1" applyAlignment="1">
      <alignment horizontal="right" vertical="center" wrapText="1"/>
    </xf>
    <xf numFmtId="4" fontId="22" fillId="11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4" xfId="2" applyFont="1" applyFill="1" applyBorder="1" applyAlignment="1">
      <alignment vertical="center" wrapText="1"/>
    </xf>
    <xf numFmtId="0" fontId="7" fillId="0" borderId="4" xfId="1" applyFont="1" applyFill="1" applyBorder="1" applyAlignment="1">
      <alignment wrapText="1"/>
    </xf>
    <xf numFmtId="4" fontId="7" fillId="0" borderId="1" xfId="1" applyNumberFormat="1" applyFont="1" applyBorder="1" applyAlignment="1">
      <alignment vertical="center" wrapText="1"/>
    </xf>
    <xf numFmtId="4" fontId="22" fillId="0" borderId="1" xfId="1" applyNumberFormat="1" applyFont="1" applyBorder="1" applyAlignment="1">
      <alignment vertical="center" wrapText="1"/>
    </xf>
    <xf numFmtId="4" fontId="22" fillId="0" borderId="5" xfId="1" applyNumberFormat="1" applyFont="1" applyBorder="1" applyAlignment="1">
      <alignment vertical="center" wrapText="1"/>
    </xf>
    <xf numFmtId="4" fontId="22" fillId="0" borderId="5" xfId="1" applyNumberFormat="1" applyFont="1" applyFill="1" applyBorder="1" applyAlignment="1">
      <alignment vertical="center" wrapText="1"/>
    </xf>
    <xf numFmtId="4" fontId="22" fillId="0" borderId="21" xfId="1" applyNumberFormat="1" applyFont="1" applyFill="1" applyBorder="1" applyAlignment="1">
      <alignment vertical="center" wrapText="1"/>
    </xf>
    <xf numFmtId="4" fontId="16" fillId="3" borderId="15" xfId="2" applyNumberFormat="1" applyFont="1" applyFill="1" applyBorder="1" applyAlignment="1">
      <alignment horizontal="right" vertical="center" wrapText="1"/>
    </xf>
    <xf numFmtId="4" fontId="17" fillId="0" borderId="1" xfId="2" applyNumberFormat="1" applyFont="1" applyFill="1" applyBorder="1" applyAlignment="1">
      <alignment horizontal="right" wrapText="1"/>
    </xf>
    <xf numFmtId="0" fontId="7" fillId="0" borderId="1" xfId="1" applyFont="1" applyFill="1" applyBorder="1" applyAlignment="1">
      <alignment wrapText="1"/>
    </xf>
    <xf numFmtId="4" fontId="7" fillId="0" borderId="1" xfId="1" applyNumberFormat="1" applyFont="1" applyFill="1" applyBorder="1" applyAlignment="1">
      <alignment vertical="center" wrapText="1"/>
    </xf>
    <xf numFmtId="4" fontId="22" fillId="0" borderId="1" xfId="1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wrapText="1"/>
    </xf>
    <xf numFmtId="0" fontId="3" fillId="0" borderId="4" xfId="2" applyFont="1" applyFill="1" applyBorder="1" applyAlignment="1">
      <alignment horizontal="left" wrapText="1"/>
    </xf>
    <xf numFmtId="4" fontId="1" fillId="0" borderId="4" xfId="2" applyNumberFormat="1" applyFont="1" applyFill="1" applyBorder="1" applyAlignment="1">
      <alignment horizontal="right" wrapText="1"/>
    </xf>
    <xf numFmtId="4" fontId="9" fillId="0" borderId="4" xfId="2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right" vertical="center" wrapText="1"/>
    </xf>
    <xf numFmtId="4" fontId="5" fillId="0" borderId="0" xfId="2" applyNumberFormat="1" applyFont="1" applyFill="1" applyBorder="1" applyAlignment="1">
      <alignment horizontal="right" vertical="center" wrapText="1"/>
    </xf>
    <xf numFmtId="0" fontId="1" fillId="0" borderId="4" xfId="2" applyFont="1" applyFill="1" applyBorder="1" applyAlignment="1">
      <alignment horizontal="left" wrapText="1"/>
    </xf>
    <xf numFmtId="0" fontId="7" fillId="0" borderId="28" xfId="2" applyFont="1" applyFill="1" applyBorder="1" applyAlignment="1">
      <alignment wrapText="1"/>
    </xf>
    <xf numFmtId="0" fontId="1" fillId="6" borderId="20" xfId="2" applyFont="1" applyFill="1" applyBorder="1" applyAlignment="1">
      <alignment wrapText="1"/>
    </xf>
    <xf numFmtId="49" fontId="8" fillId="0" borderId="4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0" xfId="2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14" fillId="0" borderId="1" xfId="2" applyFont="1" applyFill="1" applyBorder="1"/>
    <xf numFmtId="0" fontId="1" fillId="0" borderId="1" xfId="2" applyFont="1" applyFill="1" applyBorder="1"/>
    <xf numFmtId="4" fontId="1" fillId="0" borderId="1" xfId="2" applyNumberFormat="1" applyFont="1" applyFill="1" applyBorder="1" applyAlignment="1">
      <alignment horizontal="right"/>
    </xf>
    <xf numFmtId="4" fontId="8" fillId="0" borderId="4" xfId="2" applyNumberFormat="1" applyFont="1" applyFill="1" applyBorder="1" applyAlignment="1">
      <alignment horizontal="right" vertical="center" wrapText="1"/>
    </xf>
    <xf numFmtId="4" fontId="1" fillId="0" borderId="2" xfId="2" applyNumberFormat="1" applyFont="1" applyFill="1" applyBorder="1" applyAlignment="1">
      <alignment horizontal="right" vertical="center" wrapText="1"/>
    </xf>
    <xf numFmtId="0" fontId="7" fillId="0" borderId="4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 wrapText="1"/>
    </xf>
    <xf numFmtId="4" fontId="0" fillId="0" borderId="0" xfId="0" applyNumberFormat="1"/>
    <xf numFmtId="49" fontId="8" fillId="12" borderId="1" xfId="2" applyNumberFormat="1" applyFont="1" applyFill="1" applyBorder="1" applyAlignment="1" applyProtection="1">
      <alignment horizontal="center" vertical="center" wrapText="1"/>
    </xf>
    <xf numFmtId="49" fontId="8" fillId="12" borderId="1" xfId="2" applyNumberFormat="1" applyFont="1" applyFill="1" applyBorder="1" applyAlignment="1" applyProtection="1">
      <alignment horizontal="left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" fontId="1" fillId="0" borderId="4" xfId="2" applyNumberFormat="1" applyFont="1" applyFill="1" applyBorder="1" applyAlignment="1">
      <alignment horizontal="right" vertical="center" wrapText="1"/>
    </xf>
    <xf numFmtId="4" fontId="1" fillId="0" borderId="2" xfId="2" applyNumberFormat="1" applyFont="1" applyFill="1" applyBorder="1" applyAlignment="1">
      <alignment horizontal="right" vertical="center" wrapText="1"/>
    </xf>
    <xf numFmtId="4" fontId="1" fillId="0" borderId="3" xfId="2" applyNumberFormat="1" applyFont="1" applyFill="1" applyBorder="1" applyAlignment="1">
      <alignment horizontal="right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4" fontId="8" fillId="0" borderId="4" xfId="2" applyNumberFormat="1" applyFont="1" applyFill="1" applyBorder="1" applyAlignment="1">
      <alignment horizontal="right" vertical="center" wrapText="1"/>
    </xf>
    <xf numFmtId="4" fontId="8" fillId="0" borderId="2" xfId="2" applyNumberFormat="1" applyFont="1" applyFill="1" applyBorder="1" applyAlignment="1">
      <alignment horizontal="right" vertical="center" wrapText="1"/>
    </xf>
    <xf numFmtId="4" fontId="8" fillId="0" borderId="3" xfId="2" applyNumberFormat="1" applyFont="1" applyFill="1" applyBorder="1" applyAlignment="1">
      <alignment horizontal="right" vertical="center" wrapText="1"/>
    </xf>
    <xf numFmtId="0" fontId="7" fillId="0" borderId="5" xfId="2" applyFont="1" applyFill="1" applyBorder="1" applyAlignment="1">
      <alignment horizontal="left" wrapText="1"/>
    </xf>
    <xf numFmtId="0" fontId="7" fillId="0" borderId="16" xfId="2" applyFont="1" applyFill="1" applyBorder="1" applyAlignment="1">
      <alignment horizontal="left" wrapText="1"/>
    </xf>
    <xf numFmtId="0" fontId="7" fillId="0" borderId="17" xfId="2" applyFont="1" applyFill="1" applyBorder="1" applyAlignment="1">
      <alignment horizontal="left" wrapText="1"/>
    </xf>
    <xf numFmtId="0" fontId="1" fillId="0" borderId="4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5" xfId="2" applyFont="1" applyFill="1" applyBorder="1" applyAlignment="1" applyProtection="1">
      <alignment horizontal="left" wrapText="1"/>
    </xf>
    <xf numFmtId="0" fontId="7" fillId="0" borderId="26" xfId="2" applyFont="1" applyFill="1" applyBorder="1" applyAlignment="1" applyProtection="1">
      <alignment horizontal="left" wrapText="1"/>
    </xf>
    <xf numFmtId="0" fontId="7" fillId="0" borderId="27" xfId="2" applyFont="1" applyFill="1" applyBorder="1" applyAlignment="1" applyProtection="1">
      <alignment horizontal="left" wrapText="1"/>
    </xf>
    <xf numFmtId="0" fontId="7" fillId="0" borderId="22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4" xfId="2" applyFont="1" applyFill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11" borderId="5" xfId="1" applyFont="1" applyFill="1" applyBorder="1" applyAlignment="1">
      <alignment horizontal="left" wrapText="1"/>
    </xf>
    <xf numFmtId="0" fontId="7" fillId="11" borderId="16" xfId="1" applyFont="1" applyFill="1" applyBorder="1" applyAlignment="1">
      <alignment horizontal="left" wrapText="1"/>
    </xf>
    <xf numFmtId="0" fontId="7" fillId="11" borderId="17" xfId="1" applyFont="1" applyFill="1" applyBorder="1" applyAlignment="1">
      <alignment horizontal="left" wrapText="1"/>
    </xf>
    <xf numFmtId="0" fontId="1" fillId="0" borderId="5" xfId="2" applyFont="1" applyBorder="1" applyAlignment="1">
      <alignment horizontal="left" wrapText="1"/>
    </xf>
    <xf numFmtId="0" fontId="1" fillId="0" borderId="16" xfId="2" applyFont="1" applyBorder="1" applyAlignment="1">
      <alignment horizontal="left" wrapText="1"/>
    </xf>
    <xf numFmtId="0" fontId="1" fillId="0" borderId="17" xfId="2" applyFont="1" applyBorder="1" applyAlignment="1">
      <alignment horizontal="left" wrapText="1"/>
    </xf>
    <xf numFmtId="0" fontId="7" fillId="0" borderId="18" xfId="2" applyFont="1" applyFill="1" applyBorder="1" applyAlignment="1">
      <alignment horizontal="left" wrapText="1"/>
    </xf>
    <xf numFmtId="0" fontId="7" fillId="0" borderId="19" xfId="2" applyFont="1" applyFill="1" applyBorder="1" applyAlignment="1">
      <alignment horizontal="left" wrapText="1"/>
    </xf>
    <xf numFmtId="0" fontId="1" fillId="6" borderId="18" xfId="2" applyFont="1" applyFill="1" applyBorder="1" applyAlignment="1">
      <alignment horizontal="left" wrapText="1"/>
    </xf>
    <xf numFmtId="0" fontId="1" fillId="6" borderId="19" xfId="2" applyFont="1" applyFill="1" applyBorder="1" applyAlignment="1">
      <alignment horizontal="left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49" fontId="1" fillId="9" borderId="1" xfId="2" applyNumberFormat="1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_List1" xfId="2"/>
  </cellStyles>
  <dxfs count="0"/>
  <tableStyles count="0" defaultTableStyle="TableStyleMedium2" defaultPivotStyle="PivotStyleLight16"/>
  <colors>
    <mruColors>
      <color rgb="FFCCECFF"/>
      <color rgb="FFCCFFCC"/>
      <color rgb="FFFFCC99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62"/>
  <sheetViews>
    <sheetView tabSelected="1" zoomScaleNormal="100" workbookViewId="0">
      <selection activeCell="F174" sqref="F174"/>
    </sheetView>
  </sheetViews>
  <sheetFormatPr defaultColWidth="9.140625" defaultRowHeight="12.75" x14ac:dyDescent="0.2"/>
  <cols>
    <col min="1" max="1" width="47.28515625" style="17" customWidth="1"/>
    <col min="2" max="3" width="5.42578125" style="124" customWidth="1"/>
    <col min="4" max="4" width="7.85546875" style="124" customWidth="1"/>
    <col min="5" max="5" width="4.85546875" style="124" customWidth="1"/>
    <col min="6" max="6" width="12.5703125" style="124" customWidth="1"/>
    <col min="7" max="8" width="12.7109375" style="122" customWidth="1"/>
    <col min="9" max="9" width="13.7109375" style="123" customWidth="1"/>
    <col min="10" max="10" width="17.7109375" style="124" customWidth="1"/>
    <col min="11" max="12" width="9.140625" style="17"/>
    <col min="13" max="13" width="10.140625" style="17" bestFit="1" customWidth="1"/>
    <col min="14" max="16384" width="9.140625" style="17"/>
  </cols>
  <sheetData>
    <row r="1" spans="1:10" ht="57" thickBot="1" x14ac:dyDescent="0.25">
      <c r="A1" s="156" t="s">
        <v>0</v>
      </c>
      <c r="B1" s="104" t="s">
        <v>1</v>
      </c>
      <c r="C1" s="104" t="s">
        <v>2</v>
      </c>
      <c r="D1" s="105" t="s">
        <v>5</v>
      </c>
      <c r="E1" s="104" t="s">
        <v>3</v>
      </c>
      <c r="F1" s="104" t="s">
        <v>4</v>
      </c>
      <c r="G1" s="106" t="s">
        <v>70</v>
      </c>
      <c r="H1" s="106" t="s">
        <v>71</v>
      </c>
      <c r="I1" s="107" t="s">
        <v>72</v>
      </c>
      <c r="J1" s="35" t="s">
        <v>278</v>
      </c>
    </row>
    <row r="2" spans="1:10" s="8" customFormat="1" x14ac:dyDescent="0.2">
      <c r="A2" s="172" t="s">
        <v>8</v>
      </c>
      <c r="B2" s="173"/>
      <c r="C2" s="173"/>
      <c r="D2" s="174"/>
      <c r="E2" s="174"/>
      <c r="F2" s="174"/>
      <c r="G2" s="175"/>
      <c r="H2" s="175"/>
      <c r="I2" s="176"/>
      <c r="J2" s="108"/>
    </row>
    <row r="3" spans="1:10" x14ac:dyDescent="0.2">
      <c r="A3" s="177" t="s">
        <v>409</v>
      </c>
      <c r="B3" s="178">
        <v>3421</v>
      </c>
      <c r="C3" s="178">
        <v>5221</v>
      </c>
      <c r="D3" s="179" t="s">
        <v>9</v>
      </c>
      <c r="E3" s="179" t="s">
        <v>10</v>
      </c>
      <c r="F3" s="179" t="s">
        <v>73</v>
      </c>
      <c r="G3" s="180">
        <v>400000</v>
      </c>
      <c r="H3" s="180">
        <v>200000</v>
      </c>
      <c r="I3" s="181">
        <v>200000</v>
      </c>
      <c r="J3" s="109" t="s">
        <v>74</v>
      </c>
    </row>
    <row r="4" spans="1:10" x14ac:dyDescent="0.2">
      <c r="A4" s="177" t="s">
        <v>75</v>
      </c>
      <c r="B4" s="178">
        <v>3421</v>
      </c>
      <c r="C4" s="178">
        <v>5222</v>
      </c>
      <c r="D4" s="179" t="s">
        <v>9</v>
      </c>
      <c r="E4" s="179" t="s">
        <v>10</v>
      </c>
      <c r="F4" s="179" t="s">
        <v>76</v>
      </c>
      <c r="G4" s="180">
        <v>200000</v>
      </c>
      <c r="H4" s="180">
        <v>0</v>
      </c>
      <c r="I4" s="181">
        <v>200000</v>
      </c>
      <c r="J4" s="109" t="s">
        <v>77</v>
      </c>
    </row>
    <row r="5" spans="1:10" x14ac:dyDescent="0.2">
      <c r="A5" s="182" t="s">
        <v>410</v>
      </c>
      <c r="B5" s="178">
        <v>3412</v>
      </c>
      <c r="C5" s="178">
        <v>5213</v>
      </c>
      <c r="D5" s="179" t="s">
        <v>9</v>
      </c>
      <c r="E5" s="179" t="s">
        <v>10</v>
      </c>
      <c r="F5" s="179" t="s">
        <v>12</v>
      </c>
      <c r="G5" s="180">
        <v>2800000</v>
      </c>
      <c r="H5" s="180">
        <v>2575606</v>
      </c>
      <c r="I5" s="181">
        <v>224394</v>
      </c>
      <c r="J5" s="110" t="s">
        <v>78</v>
      </c>
    </row>
    <row r="6" spans="1:10" x14ac:dyDescent="0.2">
      <c r="A6" s="182" t="s">
        <v>79</v>
      </c>
      <c r="B6" s="178">
        <v>6171</v>
      </c>
      <c r="C6" s="178">
        <v>5169</v>
      </c>
      <c r="D6" s="179" t="s">
        <v>9</v>
      </c>
      <c r="E6" s="179" t="s">
        <v>10</v>
      </c>
      <c r="F6" s="179" t="s">
        <v>11</v>
      </c>
      <c r="G6" s="180">
        <v>363000</v>
      </c>
      <c r="H6" s="180">
        <v>181500</v>
      </c>
      <c r="I6" s="181">
        <v>181500</v>
      </c>
      <c r="J6" s="111" t="s">
        <v>80</v>
      </c>
    </row>
    <row r="7" spans="1:10" x14ac:dyDescent="0.2">
      <c r="A7" s="182" t="s">
        <v>68</v>
      </c>
      <c r="B7" s="178">
        <v>6402</v>
      </c>
      <c r="C7" s="178">
        <v>5364</v>
      </c>
      <c r="D7" s="369" t="s">
        <v>829</v>
      </c>
      <c r="E7" s="179" t="s">
        <v>10</v>
      </c>
      <c r="F7" s="179"/>
      <c r="G7" s="180"/>
      <c r="H7" s="180"/>
      <c r="I7" s="181">
        <v>217988.5</v>
      </c>
      <c r="J7" s="111" t="s">
        <v>263</v>
      </c>
    </row>
    <row r="8" spans="1:10" x14ac:dyDescent="0.2">
      <c r="A8" s="182"/>
      <c r="B8" s="178"/>
      <c r="C8" s="178"/>
      <c r="D8" s="179"/>
      <c r="E8" s="179"/>
      <c r="F8" s="179"/>
      <c r="G8" s="180"/>
      <c r="H8" s="180"/>
      <c r="I8" s="181"/>
      <c r="J8" s="111"/>
    </row>
    <row r="9" spans="1:10" ht="13.5" thickBot="1" x14ac:dyDescent="0.25">
      <c r="A9" s="391" t="s">
        <v>342</v>
      </c>
      <c r="B9" s="392"/>
      <c r="C9" s="392"/>
      <c r="D9" s="392"/>
      <c r="E9" s="392"/>
      <c r="F9" s="392"/>
      <c r="G9" s="392"/>
      <c r="H9" s="393"/>
      <c r="I9" s="183"/>
      <c r="J9" s="169"/>
    </row>
    <row r="10" spans="1:10" ht="13.5" thickTop="1" x14ac:dyDescent="0.2">
      <c r="A10" s="184" t="s">
        <v>656</v>
      </c>
      <c r="B10" s="185"/>
      <c r="C10" s="185"/>
      <c r="D10" s="186"/>
      <c r="E10" s="186"/>
      <c r="F10" s="186"/>
      <c r="G10" s="187"/>
      <c r="H10" s="187"/>
      <c r="I10" s="188">
        <f>SUM(I3:I7)</f>
        <v>1023882.5</v>
      </c>
      <c r="J10" s="170"/>
    </row>
    <row r="11" spans="1:10" x14ac:dyDescent="0.2">
      <c r="A11" s="189"/>
      <c r="B11" s="190"/>
      <c r="C11" s="190"/>
      <c r="D11" s="190"/>
      <c r="E11" s="190"/>
      <c r="F11" s="190"/>
      <c r="G11" s="191"/>
      <c r="H11" s="191"/>
      <c r="I11" s="192"/>
      <c r="J11" s="112"/>
    </row>
    <row r="12" spans="1:10" x14ac:dyDescent="0.2">
      <c r="A12" s="52" t="s">
        <v>16</v>
      </c>
      <c r="B12" s="193"/>
      <c r="C12" s="193"/>
      <c r="D12" s="194"/>
      <c r="E12" s="194"/>
      <c r="F12" s="194"/>
      <c r="G12" s="195"/>
      <c r="H12" s="195"/>
      <c r="I12" s="196"/>
      <c r="J12" s="113"/>
    </row>
    <row r="13" spans="1:10" s="7" customFormat="1" x14ac:dyDescent="0.2">
      <c r="A13" s="54" t="s">
        <v>223</v>
      </c>
      <c r="B13" s="197">
        <v>2219</v>
      </c>
      <c r="C13" s="197">
        <v>5137</v>
      </c>
      <c r="D13" s="198" t="s">
        <v>9</v>
      </c>
      <c r="E13" s="198" t="s">
        <v>224</v>
      </c>
      <c r="F13" s="198" t="s">
        <v>13</v>
      </c>
      <c r="G13" s="199">
        <v>6430</v>
      </c>
      <c r="H13" s="199">
        <v>0</v>
      </c>
      <c r="I13" s="200">
        <v>6430</v>
      </c>
      <c r="J13" s="114" t="s">
        <v>273</v>
      </c>
    </row>
    <row r="14" spans="1:10" s="7" customFormat="1" ht="13.5" thickBot="1" x14ac:dyDescent="0.25">
      <c r="A14" s="201"/>
      <c r="B14" s="202"/>
      <c r="C14" s="202"/>
      <c r="D14" s="203"/>
      <c r="E14" s="203"/>
      <c r="F14" s="203"/>
      <c r="G14" s="204"/>
      <c r="H14" s="204"/>
      <c r="I14" s="205"/>
      <c r="J14" s="130"/>
    </row>
    <row r="15" spans="1:10" ht="13.5" thickTop="1" x14ac:dyDescent="0.2">
      <c r="A15" s="57" t="s">
        <v>657</v>
      </c>
      <c r="B15" s="206"/>
      <c r="C15" s="206"/>
      <c r="D15" s="207"/>
      <c r="E15" s="207"/>
      <c r="F15" s="207"/>
      <c r="G15" s="208"/>
      <c r="H15" s="208"/>
      <c r="I15" s="209">
        <f>SUM(I11:I13)</f>
        <v>6430</v>
      </c>
      <c r="J15" s="116"/>
    </row>
    <row r="16" spans="1:10" x14ac:dyDescent="0.2">
      <c r="A16" s="210"/>
      <c r="B16" s="356"/>
      <c r="C16" s="356"/>
      <c r="D16" s="359"/>
      <c r="E16" s="359"/>
      <c r="F16" s="359"/>
      <c r="G16" s="211"/>
      <c r="H16" s="211"/>
      <c r="I16" s="212"/>
      <c r="J16" s="118"/>
    </row>
    <row r="17" spans="1:10" s="8" customFormat="1" x14ac:dyDescent="0.2">
      <c r="A17" s="213" t="s">
        <v>17</v>
      </c>
      <c r="B17" s="214"/>
      <c r="C17" s="214"/>
      <c r="D17" s="215"/>
      <c r="E17" s="215"/>
      <c r="F17" s="215"/>
      <c r="G17" s="216"/>
      <c r="H17" s="216"/>
      <c r="I17" s="217"/>
      <c r="J17" s="119"/>
    </row>
    <row r="18" spans="1:10" s="8" customFormat="1" x14ac:dyDescent="0.2">
      <c r="A18" s="218" t="s">
        <v>408</v>
      </c>
      <c r="B18" s="214"/>
      <c r="C18" s="214"/>
      <c r="D18" s="215"/>
      <c r="E18" s="215"/>
      <c r="F18" s="215"/>
      <c r="G18" s="216"/>
      <c r="H18" s="216"/>
      <c r="I18" s="217"/>
      <c r="J18" s="120"/>
    </row>
    <row r="19" spans="1:10" s="8" customFormat="1" x14ac:dyDescent="0.2">
      <c r="A19" s="219" t="s">
        <v>407</v>
      </c>
      <c r="B19" s="220"/>
      <c r="C19" s="220"/>
      <c r="D19" s="221"/>
      <c r="E19" s="221"/>
      <c r="F19" s="221"/>
      <c r="G19" s="222"/>
      <c r="H19" s="222"/>
      <c r="I19" s="223"/>
      <c r="J19" s="89"/>
    </row>
    <row r="20" spans="1:10" s="8" customFormat="1" x14ac:dyDescent="0.2">
      <c r="A20" s="49" t="s">
        <v>119</v>
      </c>
      <c r="B20" s="197">
        <v>4329</v>
      </c>
      <c r="C20" s="197">
        <v>5011</v>
      </c>
      <c r="D20" s="224" t="s">
        <v>267</v>
      </c>
      <c r="E20" s="198" t="s">
        <v>120</v>
      </c>
      <c r="F20" s="198" t="s">
        <v>277</v>
      </c>
      <c r="G20" s="199">
        <v>67287</v>
      </c>
      <c r="H20" s="225">
        <v>59309.1</v>
      </c>
      <c r="I20" s="226">
        <v>7977.9</v>
      </c>
      <c r="J20" s="374" t="s">
        <v>274</v>
      </c>
    </row>
    <row r="21" spans="1:10" s="8" customFormat="1" x14ac:dyDescent="0.2">
      <c r="A21" s="49"/>
      <c r="B21" s="197">
        <v>4329</v>
      </c>
      <c r="C21" s="197">
        <v>5011</v>
      </c>
      <c r="D21" s="227" t="s">
        <v>268</v>
      </c>
      <c r="E21" s="198" t="s">
        <v>120</v>
      </c>
      <c r="F21" s="198" t="s">
        <v>277</v>
      </c>
      <c r="G21" s="199">
        <v>381293</v>
      </c>
      <c r="H21" s="199">
        <v>336084.9</v>
      </c>
      <c r="I21" s="226">
        <v>45208.1</v>
      </c>
      <c r="J21" s="390"/>
    </row>
    <row r="22" spans="1:10" s="8" customFormat="1" x14ac:dyDescent="0.2">
      <c r="A22" s="49" t="s">
        <v>121</v>
      </c>
      <c r="B22" s="197">
        <v>4329</v>
      </c>
      <c r="C22" s="197">
        <v>5021</v>
      </c>
      <c r="D22" s="224" t="s">
        <v>267</v>
      </c>
      <c r="E22" s="198" t="s">
        <v>120</v>
      </c>
      <c r="F22" s="198" t="s">
        <v>277</v>
      </c>
      <c r="G22" s="199">
        <v>31200</v>
      </c>
      <c r="H22" s="199">
        <v>19500</v>
      </c>
      <c r="I22" s="226">
        <v>11700</v>
      </c>
      <c r="J22" s="390"/>
    </row>
    <row r="23" spans="1:10" s="8" customFormat="1" x14ac:dyDescent="0.2">
      <c r="A23" s="49"/>
      <c r="B23" s="197">
        <v>4329</v>
      </c>
      <c r="C23" s="197">
        <v>5021</v>
      </c>
      <c r="D23" s="227" t="s">
        <v>268</v>
      </c>
      <c r="E23" s="198" t="s">
        <v>120</v>
      </c>
      <c r="F23" s="198" t="s">
        <v>277</v>
      </c>
      <c r="G23" s="199">
        <v>176800</v>
      </c>
      <c r="H23" s="199">
        <v>110500</v>
      </c>
      <c r="I23" s="226">
        <v>66300</v>
      </c>
      <c r="J23" s="390"/>
    </row>
    <row r="24" spans="1:10" s="8" customFormat="1" x14ac:dyDescent="0.2">
      <c r="A24" s="49" t="s">
        <v>122</v>
      </c>
      <c r="B24" s="197">
        <v>4329</v>
      </c>
      <c r="C24" s="197">
        <v>5031</v>
      </c>
      <c r="D24" s="224" t="s">
        <v>267</v>
      </c>
      <c r="E24" s="198" t="s">
        <v>120</v>
      </c>
      <c r="F24" s="198" t="s">
        <v>277</v>
      </c>
      <c r="G24" s="199">
        <v>24621.599999999999</v>
      </c>
      <c r="H24" s="199">
        <v>19702.5</v>
      </c>
      <c r="I24" s="226">
        <v>4919.1000000000004</v>
      </c>
      <c r="J24" s="390"/>
    </row>
    <row r="25" spans="1:10" s="8" customFormat="1" x14ac:dyDescent="0.2">
      <c r="A25" s="49"/>
      <c r="B25" s="197">
        <v>4329</v>
      </c>
      <c r="C25" s="197">
        <v>5031</v>
      </c>
      <c r="D25" s="227" t="s">
        <v>268</v>
      </c>
      <c r="E25" s="198" t="s">
        <v>120</v>
      </c>
      <c r="F25" s="198" t="s">
        <v>277</v>
      </c>
      <c r="G25" s="199">
        <v>139522.4</v>
      </c>
      <c r="H25" s="199">
        <v>111648.5</v>
      </c>
      <c r="I25" s="226">
        <v>27873.9</v>
      </c>
      <c r="J25" s="390"/>
    </row>
    <row r="26" spans="1:10" s="8" customFormat="1" x14ac:dyDescent="0.2">
      <c r="A26" s="69" t="s">
        <v>123</v>
      </c>
      <c r="B26" s="197">
        <v>4329</v>
      </c>
      <c r="C26" s="197">
        <v>5032</v>
      </c>
      <c r="D26" s="224" t="s">
        <v>267</v>
      </c>
      <c r="E26" s="198" t="s">
        <v>120</v>
      </c>
      <c r="F26" s="198" t="s">
        <v>277</v>
      </c>
      <c r="G26" s="199">
        <v>8864.2099999999991</v>
      </c>
      <c r="H26" s="199">
        <v>7092.91</v>
      </c>
      <c r="I26" s="226">
        <v>1771.3</v>
      </c>
      <c r="J26" s="390"/>
    </row>
    <row r="27" spans="1:10" s="8" customFormat="1" x14ac:dyDescent="0.2">
      <c r="A27" s="69"/>
      <c r="B27" s="197">
        <v>4329</v>
      </c>
      <c r="C27" s="197">
        <v>5032</v>
      </c>
      <c r="D27" s="227" t="s">
        <v>268</v>
      </c>
      <c r="E27" s="198" t="s">
        <v>120</v>
      </c>
      <c r="F27" s="198" t="s">
        <v>277</v>
      </c>
      <c r="G27" s="199">
        <v>50228.19</v>
      </c>
      <c r="H27" s="199">
        <v>40193.089999999997</v>
      </c>
      <c r="I27" s="226">
        <v>10035.1</v>
      </c>
      <c r="J27" s="390"/>
    </row>
    <row r="28" spans="1:10" s="8" customFormat="1" x14ac:dyDescent="0.2">
      <c r="A28" s="49" t="s">
        <v>124</v>
      </c>
      <c r="B28" s="197">
        <v>4329</v>
      </c>
      <c r="C28" s="228">
        <v>5137</v>
      </c>
      <c r="D28" s="224" t="s">
        <v>267</v>
      </c>
      <c r="E28" s="198" t="s">
        <v>120</v>
      </c>
      <c r="F28" s="198" t="s">
        <v>277</v>
      </c>
      <c r="G28" s="199">
        <v>13037</v>
      </c>
      <c r="H28" s="199">
        <v>12462.25</v>
      </c>
      <c r="I28" s="226">
        <v>574.75</v>
      </c>
      <c r="J28" s="390"/>
    </row>
    <row r="29" spans="1:10" s="8" customFormat="1" x14ac:dyDescent="0.2">
      <c r="A29" s="49"/>
      <c r="B29" s="197">
        <v>4329</v>
      </c>
      <c r="C29" s="228">
        <v>5137</v>
      </c>
      <c r="D29" s="227" t="s">
        <v>268</v>
      </c>
      <c r="E29" s="198" t="s">
        <v>120</v>
      </c>
      <c r="F29" s="198" t="s">
        <v>277</v>
      </c>
      <c r="G29" s="199">
        <v>73876</v>
      </c>
      <c r="H29" s="199">
        <v>70630.75</v>
      </c>
      <c r="I29" s="226">
        <v>3245.25</v>
      </c>
      <c r="J29" s="390"/>
    </row>
    <row r="30" spans="1:10" s="8" customFormat="1" x14ac:dyDescent="0.2">
      <c r="A30" s="49" t="s">
        <v>125</v>
      </c>
      <c r="B30" s="197">
        <v>4329</v>
      </c>
      <c r="C30" s="197">
        <v>5139</v>
      </c>
      <c r="D30" s="224" t="s">
        <v>267</v>
      </c>
      <c r="E30" s="198" t="s">
        <v>120</v>
      </c>
      <c r="F30" s="198" t="s">
        <v>277</v>
      </c>
      <c r="G30" s="199">
        <v>905.85</v>
      </c>
      <c r="H30" s="199">
        <v>905.85</v>
      </c>
      <c r="I30" s="226">
        <v>0</v>
      </c>
      <c r="J30" s="390"/>
    </row>
    <row r="31" spans="1:10" s="8" customFormat="1" x14ac:dyDescent="0.2">
      <c r="A31" s="49"/>
      <c r="B31" s="197">
        <v>4329</v>
      </c>
      <c r="C31" s="197">
        <v>5139</v>
      </c>
      <c r="D31" s="227" t="s">
        <v>268</v>
      </c>
      <c r="E31" s="198" t="s">
        <v>120</v>
      </c>
      <c r="F31" s="198" t="s">
        <v>277</v>
      </c>
      <c r="G31" s="199">
        <v>5133.1499999999996</v>
      </c>
      <c r="H31" s="199">
        <v>5133.1499999999996</v>
      </c>
      <c r="I31" s="226">
        <v>0</v>
      </c>
      <c r="J31" s="390"/>
    </row>
    <row r="32" spans="1:10" s="8" customFormat="1" x14ac:dyDescent="0.2">
      <c r="A32" s="49" t="s">
        <v>126</v>
      </c>
      <c r="B32" s="197">
        <v>4329</v>
      </c>
      <c r="C32" s="197">
        <v>5156</v>
      </c>
      <c r="D32" s="224" t="s">
        <v>267</v>
      </c>
      <c r="E32" s="198" t="s">
        <v>120</v>
      </c>
      <c r="F32" s="198" t="s">
        <v>277</v>
      </c>
      <c r="G32" s="199">
        <v>750</v>
      </c>
      <c r="H32" s="199">
        <v>75.75</v>
      </c>
      <c r="I32" s="226">
        <v>674.25</v>
      </c>
      <c r="J32" s="390"/>
    </row>
    <row r="33" spans="1:10" s="8" customFormat="1" x14ac:dyDescent="0.2">
      <c r="A33" s="49"/>
      <c r="B33" s="197">
        <v>4329</v>
      </c>
      <c r="C33" s="197">
        <v>5156</v>
      </c>
      <c r="D33" s="227" t="s">
        <v>268</v>
      </c>
      <c r="E33" s="198" t="s">
        <v>120</v>
      </c>
      <c r="F33" s="198" t="s">
        <v>277</v>
      </c>
      <c r="G33" s="199">
        <v>4250</v>
      </c>
      <c r="H33" s="199">
        <v>429.25</v>
      </c>
      <c r="I33" s="226">
        <v>3820.75</v>
      </c>
      <c r="J33" s="390"/>
    </row>
    <row r="34" spans="1:10" s="8" customFormat="1" x14ac:dyDescent="0.2">
      <c r="A34" s="49" t="s">
        <v>127</v>
      </c>
      <c r="B34" s="197">
        <v>4329</v>
      </c>
      <c r="C34" s="197">
        <v>5162</v>
      </c>
      <c r="D34" s="224" t="s">
        <v>267</v>
      </c>
      <c r="E34" s="198" t="s">
        <v>120</v>
      </c>
      <c r="F34" s="198" t="s">
        <v>277</v>
      </c>
      <c r="G34" s="199">
        <v>750</v>
      </c>
      <c r="H34" s="199">
        <v>302.55</v>
      </c>
      <c r="I34" s="226">
        <v>447.45</v>
      </c>
      <c r="J34" s="390"/>
    </row>
    <row r="35" spans="1:10" s="8" customFormat="1" x14ac:dyDescent="0.2">
      <c r="A35" s="49"/>
      <c r="B35" s="197">
        <v>4329</v>
      </c>
      <c r="C35" s="197">
        <v>5162</v>
      </c>
      <c r="D35" s="227" t="s">
        <v>268</v>
      </c>
      <c r="E35" s="198" t="s">
        <v>120</v>
      </c>
      <c r="F35" s="198" t="s">
        <v>277</v>
      </c>
      <c r="G35" s="199">
        <v>4250</v>
      </c>
      <c r="H35" s="199">
        <v>1714.45</v>
      </c>
      <c r="I35" s="226">
        <v>2535.5500000000002</v>
      </c>
      <c r="J35" s="390"/>
    </row>
    <row r="36" spans="1:10" s="8" customFormat="1" x14ac:dyDescent="0.2">
      <c r="A36" s="69" t="s">
        <v>128</v>
      </c>
      <c r="B36" s="197">
        <v>4329</v>
      </c>
      <c r="C36" s="228">
        <v>5167</v>
      </c>
      <c r="D36" s="224" t="s">
        <v>267</v>
      </c>
      <c r="E36" s="198" t="s">
        <v>120</v>
      </c>
      <c r="F36" s="198" t="s">
        <v>277</v>
      </c>
      <c r="G36" s="199">
        <v>4395.26</v>
      </c>
      <c r="H36" s="199">
        <v>960</v>
      </c>
      <c r="I36" s="226">
        <v>3435.26</v>
      </c>
      <c r="J36" s="390"/>
    </row>
    <row r="37" spans="1:10" s="8" customFormat="1" x14ac:dyDescent="0.2">
      <c r="A37" s="69"/>
      <c r="B37" s="197">
        <v>4329</v>
      </c>
      <c r="C37" s="228">
        <v>5167</v>
      </c>
      <c r="D37" s="227" t="s">
        <v>268</v>
      </c>
      <c r="E37" s="198" t="s">
        <v>120</v>
      </c>
      <c r="F37" s="198" t="s">
        <v>277</v>
      </c>
      <c r="G37" s="199">
        <v>24906.42</v>
      </c>
      <c r="H37" s="199">
        <v>5440</v>
      </c>
      <c r="I37" s="226">
        <v>19466.419999999998</v>
      </c>
      <c r="J37" s="390"/>
    </row>
    <row r="38" spans="1:10" s="8" customFormat="1" x14ac:dyDescent="0.2">
      <c r="A38" s="55" t="s">
        <v>129</v>
      </c>
      <c r="B38" s="197">
        <v>4329</v>
      </c>
      <c r="C38" s="228">
        <v>5169</v>
      </c>
      <c r="D38" s="224" t="s">
        <v>267</v>
      </c>
      <c r="E38" s="198" t="s">
        <v>120</v>
      </c>
      <c r="F38" s="198" t="s">
        <v>277</v>
      </c>
      <c r="G38" s="229">
        <v>7804.17</v>
      </c>
      <c r="H38" s="229">
        <v>4447.5</v>
      </c>
      <c r="I38" s="226">
        <v>3356.67</v>
      </c>
      <c r="J38" s="390"/>
    </row>
    <row r="39" spans="1:10" s="8" customFormat="1" x14ac:dyDescent="0.2">
      <c r="A39" s="55"/>
      <c r="B39" s="197">
        <v>4329</v>
      </c>
      <c r="C39" s="228">
        <v>5169</v>
      </c>
      <c r="D39" s="227" t="s">
        <v>268</v>
      </c>
      <c r="E39" s="198" t="s">
        <v>120</v>
      </c>
      <c r="F39" s="198" t="s">
        <v>277</v>
      </c>
      <c r="G39" s="229">
        <v>44223.62</v>
      </c>
      <c r="H39" s="229">
        <v>25202.5</v>
      </c>
      <c r="I39" s="226">
        <v>19021.12</v>
      </c>
      <c r="J39" s="390"/>
    </row>
    <row r="40" spans="1:10" s="8" customFormat="1" x14ac:dyDescent="0.2">
      <c r="A40" s="49" t="s">
        <v>130</v>
      </c>
      <c r="B40" s="197">
        <v>4329</v>
      </c>
      <c r="C40" s="228">
        <v>5173</v>
      </c>
      <c r="D40" s="224" t="s">
        <v>267</v>
      </c>
      <c r="E40" s="198" t="s">
        <v>120</v>
      </c>
      <c r="F40" s="198" t="s">
        <v>277</v>
      </c>
      <c r="G40" s="229">
        <v>750</v>
      </c>
      <c r="H40" s="229">
        <v>577.79999999999995</v>
      </c>
      <c r="I40" s="226">
        <v>172.2</v>
      </c>
      <c r="J40" s="390"/>
    </row>
    <row r="41" spans="1:10" s="8" customFormat="1" x14ac:dyDescent="0.2">
      <c r="A41" s="49"/>
      <c r="B41" s="197">
        <v>4329</v>
      </c>
      <c r="C41" s="228">
        <v>5173</v>
      </c>
      <c r="D41" s="227" t="s">
        <v>268</v>
      </c>
      <c r="E41" s="198" t="s">
        <v>120</v>
      </c>
      <c r="F41" s="198" t="s">
        <v>277</v>
      </c>
      <c r="G41" s="229">
        <v>4250</v>
      </c>
      <c r="H41" s="229">
        <v>3274.2</v>
      </c>
      <c r="I41" s="226">
        <v>975.8</v>
      </c>
      <c r="J41" s="390"/>
    </row>
    <row r="42" spans="1:10" s="8" customFormat="1" x14ac:dyDescent="0.2">
      <c r="A42" s="49" t="s">
        <v>131</v>
      </c>
      <c r="B42" s="197">
        <v>4329</v>
      </c>
      <c r="C42" s="228">
        <v>5175</v>
      </c>
      <c r="D42" s="224" t="s">
        <v>267</v>
      </c>
      <c r="E42" s="198" t="s">
        <v>120</v>
      </c>
      <c r="F42" s="198" t="s">
        <v>277</v>
      </c>
      <c r="G42" s="229">
        <v>209</v>
      </c>
      <c r="H42" s="229">
        <v>0</v>
      </c>
      <c r="I42" s="226">
        <v>209</v>
      </c>
      <c r="J42" s="390"/>
    </row>
    <row r="43" spans="1:10" s="8" customFormat="1" x14ac:dyDescent="0.2">
      <c r="A43" s="155"/>
      <c r="B43" s="252">
        <v>4329</v>
      </c>
      <c r="C43" s="254">
        <v>5175</v>
      </c>
      <c r="D43" s="230" t="s">
        <v>268</v>
      </c>
      <c r="E43" s="253" t="s">
        <v>120</v>
      </c>
      <c r="F43" s="198" t="s">
        <v>277</v>
      </c>
      <c r="G43" s="231">
        <v>1187</v>
      </c>
      <c r="H43" s="231">
        <v>0</v>
      </c>
      <c r="I43" s="205">
        <v>1187</v>
      </c>
      <c r="J43" s="375"/>
    </row>
    <row r="44" spans="1:10" s="8" customFormat="1" x14ac:dyDescent="0.2">
      <c r="A44" s="232"/>
      <c r="B44" s="233"/>
      <c r="C44" s="233"/>
      <c r="D44" s="234"/>
      <c r="E44" s="234"/>
      <c r="F44" s="234"/>
      <c r="G44" s="235"/>
      <c r="H44" s="235"/>
      <c r="I44" s="226"/>
      <c r="J44" s="115"/>
    </row>
    <row r="45" spans="1:10" s="8" customFormat="1" x14ac:dyDescent="0.2">
      <c r="A45" s="218" t="s">
        <v>18</v>
      </c>
      <c r="B45" s="214"/>
      <c r="C45" s="214"/>
      <c r="D45" s="215"/>
      <c r="E45" s="215"/>
      <c r="F45" s="215"/>
      <c r="G45" s="216"/>
      <c r="H45" s="216"/>
      <c r="I45" s="217"/>
      <c r="J45" s="119"/>
    </row>
    <row r="46" spans="1:10" s="8" customFormat="1" x14ac:dyDescent="0.2">
      <c r="A46" s="49" t="s">
        <v>132</v>
      </c>
      <c r="B46" s="197">
        <v>6409</v>
      </c>
      <c r="C46" s="228">
        <v>5909</v>
      </c>
      <c r="D46" s="198" t="s">
        <v>9</v>
      </c>
      <c r="E46" s="198" t="s">
        <v>120</v>
      </c>
      <c r="F46" s="198" t="s">
        <v>290</v>
      </c>
      <c r="G46" s="229">
        <v>0</v>
      </c>
      <c r="H46" s="229">
        <v>0</v>
      </c>
      <c r="I46" s="226">
        <v>1465</v>
      </c>
      <c r="J46" s="121" t="s">
        <v>263</v>
      </c>
    </row>
    <row r="47" spans="1:10" s="8" customFormat="1" x14ac:dyDescent="0.2">
      <c r="A47" s="232"/>
      <c r="B47" s="233"/>
      <c r="C47" s="233"/>
      <c r="D47" s="234"/>
      <c r="E47" s="234"/>
      <c r="F47" s="234"/>
      <c r="G47" s="235"/>
      <c r="H47" s="235"/>
      <c r="I47" s="226"/>
      <c r="J47" s="115"/>
    </row>
    <row r="48" spans="1:10" ht="13.5" thickBot="1" x14ac:dyDescent="0.25">
      <c r="A48" s="415" t="s">
        <v>269</v>
      </c>
      <c r="B48" s="416"/>
      <c r="C48" s="416"/>
      <c r="D48" s="416"/>
      <c r="E48" s="416"/>
      <c r="F48" s="416"/>
      <c r="G48" s="416"/>
      <c r="H48" s="416"/>
      <c r="I48" s="352"/>
      <c r="J48" s="160"/>
    </row>
    <row r="49" spans="1:10" ht="13.5" thickTop="1" x14ac:dyDescent="0.2">
      <c r="A49" s="57" t="s">
        <v>658</v>
      </c>
      <c r="B49" s="206"/>
      <c r="C49" s="206"/>
      <c r="D49" s="207"/>
      <c r="E49" s="207"/>
      <c r="F49" s="207"/>
      <c r="G49" s="208"/>
      <c r="H49" s="208"/>
      <c r="I49" s="209">
        <f>SUM(I20:I48)</f>
        <v>236371.87000000002</v>
      </c>
      <c r="J49" s="116"/>
    </row>
    <row r="50" spans="1:10" x14ac:dyDescent="0.2">
      <c r="A50" s="236"/>
      <c r="B50" s="357"/>
      <c r="C50" s="357"/>
      <c r="D50" s="357"/>
      <c r="E50" s="357"/>
      <c r="F50" s="357"/>
      <c r="G50" s="237"/>
      <c r="H50" s="237"/>
      <c r="I50" s="238"/>
    </row>
    <row r="51" spans="1:10" x14ac:dyDescent="0.2">
      <c r="A51" s="52" t="s">
        <v>19</v>
      </c>
      <c r="B51" s="193"/>
      <c r="C51" s="193"/>
      <c r="D51" s="194"/>
      <c r="E51" s="194"/>
      <c r="F51" s="194"/>
      <c r="G51" s="195"/>
      <c r="H51" s="195"/>
      <c r="I51" s="196"/>
      <c r="J51" s="113"/>
    </row>
    <row r="52" spans="1:10" x14ac:dyDescent="0.2">
      <c r="A52" s="53" t="s">
        <v>20</v>
      </c>
      <c r="B52" s="239"/>
      <c r="C52" s="239"/>
      <c r="D52" s="240"/>
      <c r="E52" s="240"/>
      <c r="F52" s="240"/>
      <c r="G52" s="241"/>
      <c r="H52" s="241"/>
      <c r="I52" s="242"/>
      <c r="J52" s="125"/>
    </row>
    <row r="53" spans="1:10" x14ac:dyDescent="0.2">
      <c r="A53" s="49" t="s">
        <v>716</v>
      </c>
      <c r="B53" s="197">
        <v>2212</v>
      </c>
      <c r="C53" s="197">
        <v>6121</v>
      </c>
      <c r="D53" s="198" t="s">
        <v>753</v>
      </c>
      <c r="E53" s="198" t="s">
        <v>717</v>
      </c>
      <c r="F53" s="198" t="s">
        <v>718</v>
      </c>
      <c r="G53" s="199">
        <v>3000000</v>
      </c>
      <c r="H53" s="199">
        <v>0</v>
      </c>
      <c r="I53" s="243">
        <v>3000000</v>
      </c>
      <c r="J53" s="121" t="s">
        <v>757</v>
      </c>
    </row>
    <row r="54" spans="1:10" x14ac:dyDescent="0.2">
      <c r="A54" s="49" t="s">
        <v>719</v>
      </c>
      <c r="B54" s="197">
        <v>2321</v>
      </c>
      <c r="C54" s="197">
        <v>6121</v>
      </c>
      <c r="D54" s="198" t="s">
        <v>753</v>
      </c>
      <c r="E54" s="198" t="s">
        <v>717</v>
      </c>
      <c r="F54" s="198" t="s">
        <v>13</v>
      </c>
      <c r="G54" s="199">
        <v>870000</v>
      </c>
      <c r="H54" s="199">
        <v>0</v>
      </c>
      <c r="I54" s="243">
        <v>870000</v>
      </c>
      <c r="J54" s="102" t="s">
        <v>758</v>
      </c>
    </row>
    <row r="55" spans="1:10" x14ac:dyDescent="0.2">
      <c r="A55" s="49" t="s">
        <v>720</v>
      </c>
      <c r="B55" s="197">
        <v>2219</v>
      </c>
      <c r="C55" s="197">
        <v>6129</v>
      </c>
      <c r="D55" s="198" t="s">
        <v>753</v>
      </c>
      <c r="E55" s="198" t="s">
        <v>717</v>
      </c>
      <c r="F55" s="198" t="s">
        <v>159</v>
      </c>
      <c r="G55" s="199">
        <v>147862</v>
      </c>
      <c r="H55" s="199">
        <v>80828</v>
      </c>
      <c r="I55" s="243">
        <v>67034</v>
      </c>
      <c r="J55" s="101" t="s">
        <v>759</v>
      </c>
    </row>
    <row r="56" spans="1:10" x14ac:dyDescent="0.2">
      <c r="A56" s="49" t="s">
        <v>760</v>
      </c>
      <c r="B56" s="197">
        <v>3639</v>
      </c>
      <c r="C56" s="197">
        <v>5169</v>
      </c>
      <c r="D56" s="198" t="s">
        <v>9</v>
      </c>
      <c r="E56" s="198" t="s">
        <v>717</v>
      </c>
      <c r="F56" s="198" t="s">
        <v>13</v>
      </c>
      <c r="G56" s="199">
        <v>3000</v>
      </c>
      <c r="H56" s="199">
        <v>0</v>
      </c>
      <c r="I56" s="243">
        <v>3000</v>
      </c>
      <c r="J56" s="101" t="s">
        <v>764</v>
      </c>
    </row>
    <row r="57" spans="1:10" x14ac:dyDescent="0.2">
      <c r="A57" s="49" t="s">
        <v>761</v>
      </c>
      <c r="B57" s="197">
        <v>3639</v>
      </c>
      <c r="C57" s="197">
        <v>5169</v>
      </c>
      <c r="D57" s="198" t="s">
        <v>9</v>
      </c>
      <c r="E57" s="198" t="s">
        <v>717</v>
      </c>
      <c r="F57" s="198" t="s">
        <v>13</v>
      </c>
      <c r="G57" s="199">
        <v>3000</v>
      </c>
      <c r="H57" s="199">
        <v>0</v>
      </c>
      <c r="I57" s="243">
        <v>3000</v>
      </c>
      <c r="J57" s="379" t="s">
        <v>763</v>
      </c>
    </row>
    <row r="58" spans="1:10" x14ac:dyDescent="0.2">
      <c r="A58" s="49" t="s">
        <v>762</v>
      </c>
      <c r="B58" s="197">
        <v>3639</v>
      </c>
      <c r="C58" s="197">
        <v>5363</v>
      </c>
      <c r="D58" s="198" t="s">
        <v>9</v>
      </c>
      <c r="E58" s="198" t="s">
        <v>717</v>
      </c>
      <c r="F58" s="198" t="s">
        <v>13</v>
      </c>
      <c r="G58" s="199">
        <v>3000</v>
      </c>
      <c r="H58" s="199">
        <v>0</v>
      </c>
      <c r="I58" s="243">
        <v>3000</v>
      </c>
      <c r="J58" s="380"/>
    </row>
    <row r="59" spans="1:10" x14ac:dyDescent="0.2">
      <c r="A59" s="49" t="s">
        <v>813</v>
      </c>
      <c r="B59" s="197">
        <v>3639</v>
      </c>
      <c r="C59" s="197">
        <v>5169</v>
      </c>
      <c r="D59" s="198" t="s">
        <v>9</v>
      </c>
      <c r="E59" s="198" t="s">
        <v>717</v>
      </c>
      <c r="F59" s="198" t="s">
        <v>13</v>
      </c>
      <c r="G59" s="199">
        <v>10400</v>
      </c>
      <c r="H59" s="199">
        <v>0</v>
      </c>
      <c r="I59" s="243">
        <v>10400</v>
      </c>
      <c r="J59" s="367" t="s">
        <v>814</v>
      </c>
    </row>
    <row r="60" spans="1:10" x14ac:dyDescent="0.2">
      <c r="A60" s="49" t="s">
        <v>754</v>
      </c>
      <c r="B60" s="197">
        <v>3639</v>
      </c>
      <c r="C60" s="197">
        <v>5169</v>
      </c>
      <c r="D60" s="198" t="s">
        <v>9</v>
      </c>
      <c r="E60" s="198" t="s">
        <v>717</v>
      </c>
      <c r="F60" s="198" t="s">
        <v>11</v>
      </c>
      <c r="G60" s="199">
        <v>52925</v>
      </c>
      <c r="H60" s="199">
        <v>19244</v>
      </c>
      <c r="I60" s="243">
        <v>3267</v>
      </c>
      <c r="J60" s="102" t="s">
        <v>765</v>
      </c>
    </row>
    <row r="61" spans="1:10" x14ac:dyDescent="0.2">
      <c r="A61" s="49" t="s">
        <v>755</v>
      </c>
      <c r="B61" s="197">
        <v>3729</v>
      </c>
      <c r="C61" s="197">
        <v>5169</v>
      </c>
      <c r="D61" s="198" t="s">
        <v>753</v>
      </c>
      <c r="E61" s="198" t="s">
        <v>717</v>
      </c>
      <c r="F61" s="198" t="s">
        <v>756</v>
      </c>
      <c r="G61" s="199">
        <v>40000</v>
      </c>
      <c r="H61" s="199">
        <v>0</v>
      </c>
      <c r="I61" s="243">
        <v>22264</v>
      </c>
      <c r="J61" s="102" t="s">
        <v>263</v>
      </c>
    </row>
    <row r="62" spans="1:10" x14ac:dyDescent="0.2">
      <c r="A62" s="49" t="s">
        <v>721</v>
      </c>
      <c r="B62" s="197">
        <v>3745</v>
      </c>
      <c r="C62" s="197">
        <v>5169</v>
      </c>
      <c r="D62" s="198" t="s">
        <v>9</v>
      </c>
      <c r="E62" s="198" t="s">
        <v>717</v>
      </c>
      <c r="F62" s="198" t="s">
        <v>722</v>
      </c>
      <c r="G62" s="199">
        <v>91940</v>
      </c>
      <c r="H62" s="199">
        <v>62292</v>
      </c>
      <c r="I62" s="243">
        <v>25000</v>
      </c>
      <c r="J62" s="102" t="s">
        <v>767</v>
      </c>
    </row>
    <row r="63" spans="1:10" x14ac:dyDescent="0.2">
      <c r="A63" s="49" t="s">
        <v>723</v>
      </c>
      <c r="B63" s="197">
        <v>3412</v>
      </c>
      <c r="C63" s="197">
        <v>6121</v>
      </c>
      <c r="D63" s="198" t="s">
        <v>9</v>
      </c>
      <c r="E63" s="198" t="s">
        <v>717</v>
      </c>
      <c r="F63" s="198" t="s">
        <v>724</v>
      </c>
      <c r="G63" s="199">
        <v>296450</v>
      </c>
      <c r="H63" s="199">
        <v>0</v>
      </c>
      <c r="I63" s="243">
        <v>296450</v>
      </c>
      <c r="J63" s="102" t="s">
        <v>768</v>
      </c>
    </row>
    <row r="64" spans="1:10" x14ac:dyDescent="0.2">
      <c r="A64" s="54" t="s">
        <v>725</v>
      </c>
      <c r="B64" s="244" t="s">
        <v>726</v>
      </c>
      <c r="C64" s="244" t="s">
        <v>727</v>
      </c>
      <c r="D64" s="244" t="s">
        <v>9</v>
      </c>
      <c r="E64" s="244" t="s">
        <v>717</v>
      </c>
      <c r="F64" s="244" t="s">
        <v>13</v>
      </c>
      <c r="G64" s="165">
        <v>300000</v>
      </c>
      <c r="H64" s="165">
        <v>225909</v>
      </c>
      <c r="I64" s="166">
        <v>4741</v>
      </c>
      <c r="J64" s="101" t="s">
        <v>769</v>
      </c>
    </row>
    <row r="65" spans="1:10" x14ac:dyDescent="0.2">
      <c r="A65" s="54" t="s">
        <v>771</v>
      </c>
      <c r="B65" s="244" t="s">
        <v>728</v>
      </c>
      <c r="C65" s="244" t="s">
        <v>729</v>
      </c>
      <c r="D65" s="244" t="s">
        <v>9</v>
      </c>
      <c r="E65" s="244" t="s">
        <v>717</v>
      </c>
      <c r="F65" s="244" t="s">
        <v>730</v>
      </c>
      <c r="G65" s="165">
        <v>194718</v>
      </c>
      <c r="H65" s="165">
        <v>147944.21</v>
      </c>
      <c r="I65" s="166">
        <v>20570</v>
      </c>
      <c r="J65" s="101" t="s">
        <v>770</v>
      </c>
    </row>
    <row r="66" spans="1:10" x14ac:dyDescent="0.2">
      <c r="A66" s="54" t="s">
        <v>772</v>
      </c>
      <c r="B66" s="244" t="s">
        <v>728</v>
      </c>
      <c r="C66" s="244" t="s">
        <v>729</v>
      </c>
      <c r="D66" s="244" t="s">
        <v>9</v>
      </c>
      <c r="E66" s="244" t="s">
        <v>717</v>
      </c>
      <c r="F66" s="244" t="s">
        <v>730</v>
      </c>
      <c r="G66" s="165">
        <v>194718</v>
      </c>
      <c r="H66" s="165">
        <v>147944.21</v>
      </c>
      <c r="I66" s="166">
        <v>13000</v>
      </c>
      <c r="J66" s="101" t="s">
        <v>773</v>
      </c>
    </row>
    <row r="67" spans="1:10" x14ac:dyDescent="0.2">
      <c r="A67" s="54" t="s">
        <v>731</v>
      </c>
      <c r="B67" s="244" t="s">
        <v>728</v>
      </c>
      <c r="C67" s="244" t="s">
        <v>732</v>
      </c>
      <c r="D67" s="244" t="s">
        <v>9</v>
      </c>
      <c r="E67" s="244" t="s">
        <v>717</v>
      </c>
      <c r="F67" s="244" t="s">
        <v>733</v>
      </c>
      <c r="G67" s="165">
        <v>3885530</v>
      </c>
      <c r="H67" s="165">
        <v>0</v>
      </c>
      <c r="I67" s="166">
        <v>3885530</v>
      </c>
      <c r="J67" s="101" t="s">
        <v>774</v>
      </c>
    </row>
    <row r="68" spans="1:10" ht="22.5" x14ac:dyDescent="0.2">
      <c r="A68" s="54" t="s">
        <v>734</v>
      </c>
      <c r="B68" s="244" t="s">
        <v>735</v>
      </c>
      <c r="C68" s="244" t="s">
        <v>732</v>
      </c>
      <c r="D68" s="244" t="s">
        <v>9</v>
      </c>
      <c r="E68" s="244" t="s">
        <v>717</v>
      </c>
      <c r="F68" s="244" t="s">
        <v>733</v>
      </c>
      <c r="G68" s="165">
        <v>4596470</v>
      </c>
      <c r="H68" s="165">
        <v>800000</v>
      </c>
      <c r="I68" s="166">
        <v>3796470</v>
      </c>
      <c r="J68" s="101" t="s">
        <v>775</v>
      </c>
    </row>
    <row r="69" spans="1:10" x14ac:dyDescent="0.2">
      <c r="A69" s="54" t="s">
        <v>736</v>
      </c>
      <c r="B69" s="244" t="s">
        <v>737</v>
      </c>
      <c r="C69" s="244" t="s">
        <v>738</v>
      </c>
      <c r="D69" s="244" t="s">
        <v>9</v>
      </c>
      <c r="E69" s="244" t="s">
        <v>717</v>
      </c>
      <c r="F69" s="244"/>
      <c r="G69" s="165">
        <v>3000000</v>
      </c>
      <c r="H69" s="165">
        <v>0</v>
      </c>
      <c r="I69" s="166">
        <v>3000000</v>
      </c>
      <c r="J69" s="101" t="s">
        <v>354</v>
      </c>
    </row>
    <row r="70" spans="1:10" x14ac:dyDescent="0.2">
      <c r="A70" s="54"/>
      <c r="B70" s="244"/>
      <c r="C70" s="244"/>
      <c r="D70" s="244"/>
      <c r="E70" s="244"/>
      <c r="F70" s="244"/>
      <c r="G70" s="165"/>
      <c r="H70" s="165"/>
      <c r="I70" s="166"/>
      <c r="J70" s="101"/>
    </row>
    <row r="71" spans="1:10" x14ac:dyDescent="0.2">
      <c r="A71" s="361" t="s">
        <v>805</v>
      </c>
      <c r="B71" s="51"/>
      <c r="C71" s="51"/>
      <c r="D71" s="22"/>
      <c r="E71" s="22"/>
      <c r="F71" s="22"/>
      <c r="G71" s="20"/>
      <c r="H71" s="20"/>
      <c r="I71" s="21"/>
      <c r="J71" s="45"/>
    </row>
    <row r="72" spans="1:10" x14ac:dyDescent="0.2">
      <c r="A72" s="49" t="s">
        <v>806</v>
      </c>
      <c r="B72" s="51"/>
      <c r="C72" s="51"/>
      <c r="D72" s="22"/>
      <c r="E72" s="22"/>
      <c r="F72" s="22"/>
      <c r="G72" s="20">
        <v>6000000</v>
      </c>
      <c r="H72" s="20">
        <v>7234470</v>
      </c>
      <c r="I72" s="21">
        <v>0</v>
      </c>
      <c r="J72" s="45" t="s">
        <v>808</v>
      </c>
    </row>
    <row r="73" spans="1:10" x14ac:dyDescent="0.2">
      <c r="A73" s="49" t="s">
        <v>809</v>
      </c>
      <c r="B73" s="18">
        <v>2219</v>
      </c>
      <c r="C73" s="18">
        <v>5169</v>
      </c>
      <c r="D73" s="19" t="s">
        <v>9</v>
      </c>
      <c r="E73" s="19" t="s">
        <v>717</v>
      </c>
      <c r="F73" s="19" t="s">
        <v>807</v>
      </c>
      <c r="G73" s="20"/>
      <c r="H73" s="20"/>
      <c r="I73" s="21">
        <v>617235</v>
      </c>
      <c r="J73" s="45"/>
    </row>
    <row r="74" spans="1:10" x14ac:dyDescent="0.2">
      <c r="A74" s="362"/>
      <c r="B74" s="51">
        <v>6409</v>
      </c>
      <c r="C74" s="51">
        <v>5901</v>
      </c>
      <c r="D74" s="22" t="s">
        <v>9</v>
      </c>
      <c r="E74" s="422" t="s">
        <v>10</v>
      </c>
      <c r="F74" s="22" t="s">
        <v>810</v>
      </c>
      <c r="G74" s="363"/>
      <c r="H74" s="363"/>
      <c r="I74" s="21">
        <v>617235</v>
      </c>
      <c r="J74" s="45"/>
    </row>
    <row r="75" spans="1:10" x14ac:dyDescent="0.2">
      <c r="A75" s="54"/>
      <c r="B75" s="244"/>
      <c r="C75" s="244"/>
      <c r="D75" s="244"/>
      <c r="E75" s="244"/>
      <c r="F75" s="244"/>
      <c r="G75" s="164"/>
      <c r="H75" s="164"/>
      <c r="I75" s="164"/>
      <c r="J75" s="66"/>
    </row>
    <row r="76" spans="1:10" x14ac:dyDescent="0.2">
      <c r="A76" s="384" t="s">
        <v>766</v>
      </c>
      <c r="B76" s="385"/>
      <c r="C76" s="385"/>
      <c r="D76" s="385"/>
      <c r="E76" s="385"/>
      <c r="F76" s="385"/>
      <c r="G76" s="385"/>
      <c r="H76" s="385"/>
      <c r="I76" s="49"/>
      <c r="J76" s="66"/>
    </row>
    <row r="77" spans="1:10" x14ac:dyDescent="0.2">
      <c r="A77" s="384" t="s">
        <v>776</v>
      </c>
      <c r="B77" s="385"/>
      <c r="C77" s="385"/>
      <c r="D77" s="385"/>
      <c r="E77" s="385"/>
      <c r="F77" s="385"/>
      <c r="G77" s="385"/>
      <c r="H77" s="385"/>
      <c r="I77" s="49"/>
      <c r="J77" s="102"/>
    </row>
    <row r="78" spans="1:10" x14ac:dyDescent="0.2">
      <c r="A78" s="53" t="s">
        <v>659</v>
      </c>
      <c r="B78" s="245"/>
      <c r="C78" s="245"/>
      <c r="D78" s="246"/>
      <c r="E78" s="246"/>
      <c r="F78" s="246"/>
      <c r="G78" s="247"/>
      <c r="H78" s="247"/>
      <c r="I78" s="242">
        <f>SUM(I53:I77)</f>
        <v>16258196</v>
      </c>
      <c r="J78" s="126"/>
    </row>
    <row r="79" spans="1:10" ht="18.75" customHeight="1" x14ac:dyDescent="0.2">
      <c r="A79" s="248"/>
      <c r="B79" s="358"/>
      <c r="C79" s="358"/>
      <c r="D79" s="358"/>
      <c r="E79" s="358"/>
      <c r="F79" s="358"/>
      <c r="G79" s="249"/>
      <c r="H79" s="249"/>
      <c r="I79" s="250"/>
      <c r="J79" s="127"/>
    </row>
    <row r="80" spans="1:10" x14ac:dyDescent="0.2">
      <c r="A80" s="53" t="s">
        <v>660</v>
      </c>
      <c r="B80" s="239"/>
      <c r="C80" s="239"/>
      <c r="D80" s="240"/>
      <c r="E80" s="240"/>
      <c r="F80" s="240"/>
      <c r="G80" s="241"/>
      <c r="H80" s="241"/>
      <c r="I80" s="242"/>
      <c r="J80" s="125"/>
    </row>
    <row r="81" spans="1:10" x14ac:dyDescent="0.2">
      <c r="A81" s="49" t="s">
        <v>411</v>
      </c>
      <c r="B81" s="197">
        <v>2219</v>
      </c>
      <c r="C81" s="197">
        <v>5169</v>
      </c>
      <c r="D81" s="198" t="s">
        <v>9</v>
      </c>
      <c r="E81" s="198" t="s">
        <v>226</v>
      </c>
      <c r="F81" s="198" t="s">
        <v>13</v>
      </c>
      <c r="G81" s="199">
        <v>88267</v>
      </c>
      <c r="H81" s="199">
        <v>63494.21</v>
      </c>
      <c r="I81" s="226">
        <v>16455.27</v>
      </c>
      <c r="J81" s="102" t="s">
        <v>227</v>
      </c>
    </row>
    <row r="82" spans="1:10" x14ac:dyDescent="0.2">
      <c r="A82" s="54" t="s">
        <v>418</v>
      </c>
      <c r="B82" s="197">
        <v>3412</v>
      </c>
      <c r="C82" s="197">
        <v>5151</v>
      </c>
      <c r="D82" s="198" t="s">
        <v>9</v>
      </c>
      <c r="E82" s="198" t="s">
        <v>226</v>
      </c>
      <c r="F82" s="198" t="s">
        <v>13</v>
      </c>
      <c r="G82" s="199">
        <v>55994</v>
      </c>
      <c r="H82" s="199">
        <v>42296.36</v>
      </c>
      <c r="I82" s="226">
        <v>13697</v>
      </c>
      <c r="J82" s="102" t="s">
        <v>230</v>
      </c>
    </row>
    <row r="83" spans="1:10" x14ac:dyDescent="0.2">
      <c r="A83" s="49" t="s">
        <v>795</v>
      </c>
      <c r="B83" s="197">
        <v>3412</v>
      </c>
      <c r="C83" s="197">
        <v>5171</v>
      </c>
      <c r="D83" s="198" t="s">
        <v>9</v>
      </c>
      <c r="E83" s="198" t="s">
        <v>226</v>
      </c>
      <c r="F83" s="198" t="s">
        <v>13</v>
      </c>
      <c r="G83" s="199">
        <v>35000</v>
      </c>
      <c r="H83" s="199">
        <v>7192.29</v>
      </c>
      <c r="I83" s="226">
        <v>763</v>
      </c>
      <c r="J83" s="102" t="s">
        <v>231</v>
      </c>
    </row>
    <row r="84" spans="1:10" x14ac:dyDescent="0.2">
      <c r="A84" s="56" t="s">
        <v>816</v>
      </c>
      <c r="B84" s="197">
        <v>3412</v>
      </c>
      <c r="C84" s="197">
        <v>6121</v>
      </c>
      <c r="D84" s="198" t="s">
        <v>9</v>
      </c>
      <c r="E84" s="198" t="s">
        <v>226</v>
      </c>
      <c r="F84" s="198" t="s">
        <v>13</v>
      </c>
      <c r="G84" s="364">
        <v>500000</v>
      </c>
      <c r="H84" s="364"/>
      <c r="I84" s="226">
        <v>500000</v>
      </c>
      <c r="J84" s="366" t="s">
        <v>815</v>
      </c>
    </row>
    <row r="85" spans="1:10" x14ac:dyDescent="0.2">
      <c r="A85" s="405" t="s">
        <v>412</v>
      </c>
      <c r="B85" s="228">
        <v>3613</v>
      </c>
      <c r="C85" s="228">
        <v>5152</v>
      </c>
      <c r="D85" s="255" t="s">
        <v>9</v>
      </c>
      <c r="E85" s="255" t="s">
        <v>226</v>
      </c>
      <c r="F85" s="255" t="s">
        <v>13</v>
      </c>
      <c r="G85" s="376">
        <v>450497</v>
      </c>
      <c r="H85" s="376">
        <v>272460</v>
      </c>
      <c r="I85" s="226">
        <v>47765</v>
      </c>
      <c r="J85" s="371">
        <v>20079900268</v>
      </c>
    </row>
    <row r="86" spans="1:10" x14ac:dyDescent="0.2">
      <c r="A86" s="406"/>
      <c r="B86" s="228">
        <v>3613</v>
      </c>
      <c r="C86" s="228">
        <v>5152</v>
      </c>
      <c r="D86" s="255" t="s">
        <v>9</v>
      </c>
      <c r="E86" s="255" t="s">
        <v>226</v>
      </c>
      <c r="F86" s="255" t="s">
        <v>13</v>
      </c>
      <c r="G86" s="378"/>
      <c r="H86" s="378"/>
      <c r="I86" s="226">
        <v>9135</v>
      </c>
      <c r="J86" s="372"/>
    </row>
    <row r="87" spans="1:10" x14ac:dyDescent="0.2">
      <c r="A87" s="54" t="s">
        <v>413</v>
      </c>
      <c r="B87" s="197">
        <v>3613</v>
      </c>
      <c r="C87" s="197">
        <v>5154</v>
      </c>
      <c r="D87" s="198" t="s">
        <v>9</v>
      </c>
      <c r="E87" s="198" t="s">
        <v>226</v>
      </c>
      <c r="F87" s="198" t="s">
        <v>13</v>
      </c>
      <c r="G87" s="199">
        <v>939079</v>
      </c>
      <c r="H87" s="199">
        <v>595955.19999999995</v>
      </c>
      <c r="I87" s="226">
        <v>35922</v>
      </c>
      <c r="J87" s="102">
        <v>20079900112</v>
      </c>
    </row>
    <row r="88" spans="1:10" x14ac:dyDescent="0.2">
      <c r="A88" s="54" t="s">
        <v>414</v>
      </c>
      <c r="B88" s="197">
        <v>3613</v>
      </c>
      <c r="C88" s="197">
        <v>5169</v>
      </c>
      <c r="D88" s="198" t="s">
        <v>9</v>
      </c>
      <c r="E88" s="198" t="s">
        <v>226</v>
      </c>
      <c r="F88" s="198" t="s">
        <v>13</v>
      </c>
      <c r="G88" s="381">
        <v>135000</v>
      </c>
      <c r="H88" s="381">
        <v>128380.97</v>
      </c>
      <c r="I88" s="226">
        <v>3303</v>
      </c>
      <c r="J88" s="102" t="s">
        <v>228</v>
      </c>
    </row>
    <row r="89" spans="1:10" x14ac:dyDescent="0.2">
      <c r="A89" s="54" t="s">
        <v>415</v>
      </c>
      <c r="B89" s="197">
        <v>3613</v>
      </c>
      <c r="C89" s="197">
        <v>5169</v>
      </c>
      <c r="D89" s="198" t="s">
        <v>9</v>
      </c>
      <c r="E89" s="198" t="s">
        <v>226</v>
      </c>
      <c r="F89" s="198" t="s">
        <v>13</v>
      </c>
      <c r="G89" s="383"/>
      <c r="H89" s="383"/>
      <c r="I89" s="226">
        <v>512</v>
      </c>
      <c r="J89" s="102">
        <v>20079900112</v>
      </c>
    </row>
    <row r="90" spans="1:10" x14ac:dyDescent="0.2">
      <c r="A90" s="54" t="s">
        <v>417</v>
      </c>
      <c r="B90" s="197">
        <v>3613</v>
      </c>
      <c r="C90" s="197">
        <v>6121</v>
      </c>
      <c r="D90" s="198" t="s">
        <v>9</v>
      </c>
      <c r="E90" s="198" t="s">
        <v>226</v>
      </c>
      <c r="F90" s="198" t="s">
        <v>13</v>
      </c>
      <c r="G90" s="199">
        <v>1050000</v>
      </c>
      <c r="H90" s="199">
        <v>0</v>
      </c>
      <c r="I90" s="226">
        <v>548771.30000000005</v>
      </c>
      <c r="J90" s="102" t="s">
        <v>275</v>
      </c>
    </row>
    <row r="91" spans="1:10" x14ac:dyDescent="0.2">
      <c r="A91" s="54" t="s">
        <v>416</v>
      </c>
      <c r="B91" s="197">
        <v>3613</v>
      </c>
      <c r="C91" s="197">
        <v>5171</v>
      </c>
      <c r="D91" s="198" t="s">
        <v>9</v>
      </c>
      <c r="E91" s="198" t="s">
        <v>226</v>
      </c>
      <c r="F91" s="198" t="s">
        <v>13</v>
      </c>
      <c r="G91" s="381">
        <v>174440</v>
      </c>
      <c r="H91" s="381">
        <v>135686.60999999999</v>
      </c>
      <c r="I91" s="226">
        <v>24440</v>
      </c>
      <c r="J91" s="102" t="s">
        <v>229</v>
      </c>
    </row>
    <row r="92" spans="1:10" x14ac:dyDescent="0.2">
      <c r="A92" s="54" t="s">
        <v>419</v>
      </c>
      <c r="B92" s="197">
        <v>3613</v>
      </c>
      <c r="C92" s="197">
        <v>5171</v>
      </c>
      <c r="D92" s="198" t="s">
        <v>9</v>
      </c>
      <c r="E92" s="198" t="s">
        <v>226</v>
      </c>
      <c r="F92" s="198" t="s">
        <v>13</v>
      </c>
      <c r="G92" s="382"/>
      <c r="H92" s="382"/>
      <c r="I92" s="226">
        <v>988.57</v>
      </c>
      <c r="J92" s="102" t="s">
        <v>232</v>
      </c>
    </row>
    <row r="93" spans="1:10" x14ac:dyDescent="0.2">
      <c r="A93" s="54" t="s">
        <v>420</v>
      </c>
      <c r="B93" s="197">
        <v>3613</v>
      </c>
      <c r="C93" s="197">
        <v>5171</v>
      </c>
      <c r="D93" s="198" t="s">
        <v>9</v>
      </c>
      <c r="E93" s="198" t="s">
        <v>226</v>
      </c>
      <c r="F93" s="198" t="s">
        <v>13</v>
      </c>
      <c r="G93" s="382"/>
      <c r="H93" s="382"/>
      <c r="I93" s="226">
        <v>484</v>
      </c>
      <c r="J93" s="102" t="s">
        <v>233</v>
      </c>
    </row>
    <row r="94" spans="1:10" x14ac:dyDescent="0.2">
      <c r="A94" s="54" t="s">
        <v>420</v>
      </c>
      <c r="B94" s="197">
        <v>3613</v>
      </c>
      <c r="C94" s="197">
        <v>5171</v>
      </c>
      <c r="D94" s="198" t="s">
        <v>9</v>
      </c>
      <c r="E94" s="198" t="s">
        <v>226</v>
      </c>
      <c r="F94" s="198" t="s">
        <v>13</v>
      </c>
      <c r="G94" s="383"/>
      <c r="H94" s="383"/>
      <c r="I94" s="226">
        <v>2674.1</v>
      </c>
      <c r="J94" s="102" t="s">
        <v>234</v>
      </c>
    </row>
    <row r="95" spans="1:10" x14ac:dyDescent="0.2">
      <c r="A95" s="54" t="s">
        <v>421</v>
      </c>
      <c r="B95" s="197">
        <v>5311</v>
      </c>
      <c r="C95" s="197">
        <v>5151</v>
      </c>
      <c r="D95" s="198" t="s">
        <v>9</v>
      </c>
      <c r="E95" s="198" t="s">
        <v>226</v>
      </c>
      <c r="F95" s="198" t="s">
        <v>13</v>
      </c>
      <c r="G95" s="199">
        <v>38000</v>
      </c>
      <c r="H95" s="199">
        <v>25817.26</v>
      </c>
      <c r="I95" s="226">
        <v>4182</v>
      </c>
      <c r="J95" s="102" t="s">
        <v>230</v>
      </c>
    </row>
    <row r="96" spans="1:10" x14ac:dyDescent="0.2">
      <c r="A96" s="49" t="s">
        <v>422</v>
      </c>
      <c r="B96" s="197">
        <v>5311</v>
      </c>
      <c r="C96" s="197">
        <v>5171</v>
      </c>
      <c r="D96" s="198" t="s">
        <v>9</v>
      </c>
      <c r="E96" s="198" t="s">
        <v>226</v>
      </c>
      <c r="F96" s="198" t="s">
        <v>13</v>
      </c>
      <c r="G96" s="199">
        <v>52000</v>
      </c>
      <c r="H96" s="199">
        <v>34118.480000000003</v>
      </c>
      <c r="I96" s="226">
        <v>7853</v>
      </c>
      <c r="J96" s="102" t="s">
        <v>231</v>
      </c>
    </row>
    <row r="97" spans="1:10" x14ac:dyDescent="0.2">
      <c r="A97" s="405" t="s">
        <v>423</v>
      </c>
      <c r="B97" s="293">
        <v>6171</v>
      </c>
      <c r="C97" s="293">
        <v>5151</v>
      </c>
      <c r="D97" s="251" t="s">
        <v>9</v>
      </c>
      <c r="E97" s="257" t="s">
        <v>226</v>
      </c>
      <c r="F97" s="251" t="s">
        <v>13</v>
      </c>
      <c r="G97" s="381">
        <v>1035544</v>
      </c>
      <c r="H97" s="381">
        <v>947970.23</v>
      </c>
      <c r="I97" s="226">
        <v>22878.400000000001</v>
      </c>
      <c r="J97" s="121" t="s">
        <v>230</v>
      </c>
    </row>
    <row r="98" spans="1:10" x14ac:dyDescent="0.2">
      <c r="A98" s="406"/>
      <c r="B98" s="293">
        <v>6171</v>
      </c>
      <c r="C98" s="293">
        <v>5151</v>
      </c>
      <c r="D98" s="251" t="s">
        <v>9</v>
      </c>
      <c r="E98" s="257" t="s">
        <v>226</v>
      </c>
      <c r="F98" s="251" t="s">
        <v>13</v>
      </c>
      <c r="G98" s="383"/>
      <c r="H98" s="383"/>
      <c r="I98" s="226">
        <v>979</v>
      </c>
      <c r="J98" s="121" t="s">
        <v>230</v>
      </c>
    </row>
    <row r="99" spans="1:10" x14ac:dyDescent="0.2">
      <c r="A99" s="402" t="s">
        <v>424</v>
      </c>
      <c r="B99" s="293">
        <v>6171</v>
      </c>
      <c r="C99" s="293">
        <v>5169</v>
      </c>
      <c r="D99" s="251" t="s">
        <v>9</v>
      </c>
      <c r="E99" s="257" t="s">
        <v>226</v>
      </c>
      <c r="F99" s="251" t="s">
        <v>13</v>
      </c>
      <c r="G99" s="381">
        <v>635500</v>
      </c>
      <c r="H99" s="381">
        <v>619108.92000000004</v>
      </c>
      <c r="I99" s="226">
        <v>4245</v>
      </c>
      <c r="J99" s="374">
        <v>20079900065</v>
      </c>
    </row>
    <row r="100" spans="1:10" x14ac:dyDescent="0.2">
      <c r="A100" s="403"/>
      <c r="B100" s="293">
        <v>6171</v>
      </c>
      <c r="C100" s="293">
        <v>5169</v>
      </c>
      <c r="D100" s="251" t="s">
        <v>9</v>
      </c>
      <c r="E100" s="257" t="s">
        <v>226</v>
      </c>
      <c r="F100" s="251" t="s">
        <v>13</v>
      </c>
      <c r="G100" s="383"/>
      <c r="H100" s="383"/>
      <c r="I100" s="226">
        <v>3957</v>
      </c>
      <c r="J100" s="375"/>
    </row>
    <row r="101" spans="1:10" x14ac:dyDescent="0.2">
      <c r="A101" s="49" t="s">
        <v>425</v>
      </c>
      <c r="B101" s="228">
        <v>6171</v>
      </c>
      <c r="C101" s="228">
        <v>5171</v>
      </c>
      <c r="D101" s="255" t="s">
        <v>9</v>
      </c>
      <c r="E101" s="255" t="s">
        <v>226</v>
      </c>
      <c r="F101" s="255" t="s">
        <v>13</v>
      </c>
      <c r="G101" s="376">
        <v>1498000</v>
      </c>
      <c r="H101" s="376">
        <v>918483.68</v>
      </c>
      <c r="I101" s="226">
        <v>8762</v>
      </c>
      <c r="J101" s="121" t="s">
        <v>235</v>
      </c>
    </row>
    <row r="102" spans="1:10" x14ac:dyDescent="0.2">
      <c r="A102" s="49" t="s">
        <v>426</v>
      </c>
      <c r="B102" s="228">
        <v>6171</v>
      </c>
      <c r="C102" s="228">
        <v>5171</v>
      </c>
      <c r="D102" s="255" t="s">
        <v>9</v>
      </c>
      <c r="E102" s="255" t="s">
        <v>226</v>
      </c>
      <c r="F102" s="255" t="s">
        <v>13</v>
      </c>
      <c r="G102" s="377"/>
      <c r="H102" s="377"/>
      <c r="I102" s="226">
        <v>104420.61</v>
      </c>
      <c r="J102" s="121" t="s">
        <v>276</v>
      </c>
    </row>
    <row r="103" spans="1:10" x14ac:dyDescent="0.2">
      <c r="A103" s="49" t="s">
        <v>427</v>
      </c>
      <c r="B103" s="228">
        <v>6171</v>
      </c>
      <c r="C103" s="228">
        <v>5171</v>
      </c>
      <c r="D103" s="255" t="s">
        <v>9</v>
      </c>
      <c r="E103" s="255" t="s">
        <v>226</v>
      </c>
      <c r="F103" s="255" t="s">
        <v>13</v>
      </c>
      <c r="G103" s="377"/>
      <c r="H103" s="377"/>
      <c r="I103" s="226">
        <v>16400</v>
      </c>
      <c r="J103" s="121" t="s">
        <v>236</v>
      </c>
    </row>
    <row r="104" spans="1:10" x14ac:dyDescent="0.2">
      <c r="A104" s="49" t="s">
        <v>428</v>
      </c>
      <c r="B104" s="228">
        <v>6171</v>
      </c>
      <c r="C104" s="228">
        <v>5171</v>
      </c>
      <c r="D104" s="255" t="s">
        <v>9</v>
      </c>
      <c r="E104" s="255" t="s">
        <v>226</v>
      </c>
      <c r="F104" s="255" t="s">
        <v>13</v>
      </c>
      <c r="G104" s="378"/>
      <c r="H104" s="378"/>
      <c r="I104" s="226">
        <v>1916</v>
      </c>
      <c r="J104" s="102" t="s">
        <v>237</v>
      </c>
    </row>
    <row r="105" spans="1:10" x14ac:dyDescent="0.2">
      <c r="A105" s="49" t="s">
        <v>429</v>
      </c>
      <c r="B105" s="197">
        <v>6171</v>
      </c>
      <c r="C105" s="197">
        <v>6121</v>
      </c>
      <c r="D105" s="198" t="s">
        <v>9</v>
      </c>
      <c r="E105" s="198" t="s">
        <v>226</v>
      </c>
      <c r="F105" s="198" t="s">
        <v>13</v>
      </c>
      <c r="G105" s="199">
        <v>500000</v>
      </c>
      <c r="H105" s="199">
        <v>0</v>
      </c>
      <c r="I105" s="226">
        <v>19683.68</v>
      </c>
      <c r="J105" s="121" t="s">
        <v>238</v>
      </c>
    </row>
    <row r="106" spans="1:10" x14ac:dyDescent="0.2">
      <c r="A106" s="54" t="s">
        <v>430</v>
      </c>
      <c r="B106" s="197">
        <v>3612</v>
      </c>
      <c r="C106" s="197">
        <v>5151</v>
      </c>
      <c r="D106" s="198" t="s">
        <v>9</v>
      </c>
      <c r="E106" s="198" t="s">
        <v>226</v>
      </c>
      <c r="F106" s="198" t="s">
        <v>239</v>
      </c>
      <c r="G106" s="199">
        <v>2896751</v>
      </c>
      <c r="H106" s="199">
        <v>2887665</v>
      </c>
      <c r="I106" s="226">
        <v>8917</v>
      </c>
      <c r="J106" s="102" t="s">
        <v>230</v>
      </c>
    </row>
    <row r="107" spans="1:10" x14ac:dyDescent="0.2">
      <c r="A107" s="54" t="s">
        <v>431</v>
      </c>
      <c r="B107" s="197">
        <v>3612</v>
      </c>
      <c r="C107" s="197">
        <v>5152</v>
      </c>
      <c r="D107" s="198" t="s">
        <v>9</v>
      </c>
      <c r="E107" s="198" t="s">
        <v>226</v>
      </c>
      <c r="F107" s="198" t="s">
        <v>239</v>
      </c>
      <c r="G107" s="199">
        <v>6000000</v>
      </c>
      <c r="H107" s="199">
        <v>4993656.5999999996</v>
      </c>
      <c r="I107" s="226">
        <v>91766.399999999994</v>
      </c>
      <c r="J107" s="102">
        <v>20079900070</v>
      </c>
    </row>
    <row r="108" spans="1:10" x14ac:dyDescent="0.2">
      <c r="A108" s="54" t="s">
        <v>432</v>
      </c>
      <c r="B108" s="228">
        <v>3612</v>
      </c>
      <c r="C108" s="228">
        <v>5169</v>
      </c>
      <c r="D108" s="255" t="s">
        <v>9</v>
      </c>
      <c r="E108" s="255" t="s">
        <v>226</v>
      </c>
      <c r="F108" s="255" t="s">
        <v>239</v>
      </c>
      <c r="G108" s="376">
        <v>1250000</v>
      </c>
      <c r="H108" s="376">
        <v>1214520.8600000001</v>
      </c>
      <c r="I108" s="226">
        <v>1250</v>
      </c>
      <c r="J108" s="102" t="s">
        <v>240</v>
      </c>
    </row>
    <row r="109" spans="1:10" x14ac:dyDescent="0.2">
      <c r="A109" s="69" t="s">
        <v>433</v>
      </c>
      <c r="B109" s="228">
        <v>3612</v>
      </c>
      <c r="C109" s="228">
        <v>5169</v>
      </c>
      <c r="D109" s="255" t="s">
        <v>9</v>
      </c>
      <c r="E109" s="255" t="s">
        <v>226</v>
      </c>
      <c r="F109" s="255" t="s">
        <v>239</v>
      </c>
      <c r="G109" s="377"/>
      <c r="H109" s="377"/>
      <c r="I109" s="226">
        <v>13365.3</v>
      </c>
      <c r="J109" s="102">
        <v>20079900068</v>
      </c>
    </row>
    <row r="110" spans="1:10" x14ac:dyDescent="0.2">
      <c r="A110" s="54" t="s">
        <v>434</v>
      </c>
      <c r="B110" s="228">
        <v>3612</v>
      </c>
      <c r="C110" s="228">
        <v>5169</v>
      </c>
      <c r="D110" s="255" t="s">
        <v>9</v>
      </c>
      <c r="E110" s="255" t="s">
        <v>226</v>
      </c>
      <c r="F110" s="255" t="s">
        <v>239</v>
      </c>
      <c r="G110" s="377"/>
      <c r="H110" s="377"/>
      <c r="I110" s="226">
        <v>7600</v>
      </c>
      <c r="J110" s="102" t="s">
        <v>241</v>
      </c>
    </row>
    <row r="111" spans="1:10" x14ac:dyDescent="0.2">
      <c r="A111" s="49" t="s">
        <v>435</v>
      </c>
      <c r="B111" s="228">
        <v>3612</v>
      </c>
      <c r="C111" s="228">
        <v>5169</v>
      </c>
      <c r="D111" s="255" t="s">
        <v>9</v>
      </c>
      <c r="E111" s="255" t="s">
        <v>226</v>
      </c>
      <c r="F111" s="255" t="s">
        <v>239</v>
      </c>
      <c r="G111" s="378"/>
      <c r="H111" s="378"/>
      <c r="I111" s="226">
        <v>12321.3</v>
      </c>
      <c r="J111" s="121">
        <v>20079900069</v>
      </c>
    </row>
    <row r="112" spans="1:10" x14ac:dyDescent="0.2">
      <c r="A112" s="69" t="s">
        <v>436</v>
      </c>
      <c r="B112" s="228">
        <v>3612</v>
      </c>
      <c r="C112" s="228">
        <v>5171</v>
      </c>
      <c r="D112" s="255" t="s">
        <v>9</v>
      </c>
      <c r="E112" s="255" t="s">
        <v>226</v>
      </c>
      <c r="F112" s="255" t="s">
        <v>239</v>
      </c>
      <c r="G112" s="376">
        <v>6890199</v>
      </c>
      <c r="H112" s="376">
        <v>6060680.8899999997</v>
      </c>
      <c r="I112" s="226">
        <v>13365.3</v>
      </c>
      <c r="J112" s="102">
        <v>20079900068</v>
      </c>
    </row>
    <row r="113" spans="1:10" x14ac:dyDescent="0.2">
      <c r="A113" s="69" t="s">
        <v>436</v>
      </c>
      <c r="B113" s="228">
        <v>3612</v>
      </c>
      <c r="C113" s="228">
        <v>5171</v>
      </c>
      <c r="D113" s="255" t="s">
        <v>9</v>
      </c>
      <c r="E113" s="255" t="s">
        <v>226</v>
      </c>
      <c r="F113" s="255" t="s">
        <v>239</v>
      </c>
      <c r="G113" s="377"/>
      <c r="H113" s="377"/>
      <c r="I113" s="226">
        <v>4245</v>
      </c>
      <c r="J113" s="102">
        <v>20079900068</v>
      </c>
    </row>
    <row r="114" spans="1:10" x14ac:dyDescent="0.2">
      <c r="A114" s="69" t="s">
        <v>436</v>
      </c>
      <c r="B114" s="228">
        <v>3612</v>
      </c>
      <c r="C114" s="228">
        <v>5171</v>
      </c>
      <c r="D114" s="255" t="s">
        <v>9</v>
      </c>
      <c r="E114" s="255" t="s">
        <v>226</v>
      </c>
      <c r="F114" s="255" t="s">
        <v>239</v>
      </c>
      <c r="G114" s="377"/>
      <c r="H114" s="377"/>
      <c r="I114" s="226">
        <v>1198.3</v>
      </c>
      <c r="J114" s="102">
        <v>20079900068</v>
      </c>
    </row>
    <row r="115" spans="1:10" x14ac:dyDescent="0.2">
      <c r="A115" s="69" t="s">
        <v>436</v>
      </c>
      <c r="B115" s="228">
        <v>3612</v>
      </c>
      <c r="C115" s="228">
        <v>5171</v>
      </c>
      <c r="D115" s="255" t="s">
        <v>9</v>
      </c>
      <c r="E115" s="255" t="s">
        <v>226</v>
      </c>
      <c r="F115" s="255" t="s">
        <v>239</v>
      </c>
      <c r="G115" s="377"/>
      <c r="H115" s="377"/>
      <c r="I115" s="226">
        <v>1835.05</v>
      </c>
      <c r="J115" s="102">
        <v>20079900068</v>
      </c>
    </row>
    <row r="116" spans="1:10" x14ac:dyDescent="0.2">
      <c r="A116" s="54" t="s">
        <v>437</v>
      </c>
      <c r="B116" s="228">
        <v>3612</v>
      </c>
      <c r="C116" s="228">
        <v>5171</v>
      </c>
      <c r="D116" s="255" t="s">
        <v>9</v>
      </c>
      <c r="E116" s="255" t="s">
        <v>226</v>
      </c>
      <c r="F116" s="255" t="s">
        <v>239</v>
      </c>
      <c r="G116" s="377"/>
      <c r="H116" s="377"/>
      <c r="I116" s="226">
        <v>26631.13</v>
      </c>
      <c r="J116" s="101" t="s">
        <v>242</v>
      </c>
    </row>
    <row r="117" spans="1:10" x14ac:dyDescent="0.2">
      <c r="A117" s="49" t="s">
        <v>438</v>
      </c>
      <c r="B117" s="228">
        <v>3612</v>
      </c>
      <c r="C117" s="228">
        <v>5171</v>
      </c>
      <c r="D117" s="255" t="s">
        <v>9</v>
      </c>
      <c r="E117" s="255" t="s">
        <v>226</v>
      </c>
      <c r="F117" s="255" t="s">
        <v>239</v>
      </c>
      <c r="G117" s="377"/>
      <c r="H117" s="377"/>
      <c r="I117" s="226">
        <v>10550.1</v>
      </c>
      <c r="J117" s="102" t="s">
        <v>243</v>
      </c>
    </row>
    <row r="118" spans="1:10" x14ac:dyDescent="0.2">
      <c r="A118" s="49" t="s">
        <v>438</v>
      </c>
      <c r="B118" s="228">
        <v>3612</v>
      </c>
      <c r="C118" s="228">
        <v>5171</v>
      </c>
      <c r="D118" s="255" t="s">
        <v>9</v>
      </c>
      <c r="E118" s="255" t="s">
        <v>226</v>
      </c>
      <c r="F118" s="255" t="s">
        <v>239</v>
      </c>
      <c r="G118" s="377"/>
      <c r="H118" s="377"/>
      <c r="I118" s="226">
        <v>16687.650000000001</v>
      </c>
      <c r="J118" s="101" t="s">
        <v>244</v>
      </c>
    </row>
    <row r="119" spans="1:10" x14ac:dyDescent="0.2">
      <c r="A119" s="49" t="s">
        <v>438</v>
      </c>
      <c r="B119" s="228">
        <v>3612</v>
      </c>
      <c r="C119" s="228">
        <v>5171</v>
      </c>
      <c r="D119" s="255" t="s">
        <v>9</v>
      </c>
      <c r="E119" s="255" t="s">
        <v>226</v>
      </c>
      <c r="F119" s="255" t="s">
        <v>239</v>
      </c>
      <c r="G119" s="377"/>
      <c r="H119" s="377"/>
      <c r="I119" s="226">
        <v>24267.3</v>
      </c>
      <c r="J119" s="101" t="s">
        <v>245</v>
      </c>
    </row>
    <row r="120" spans="1:10" x14ac:dyDescent="0.2">
      <c r="A120" s="49" t="s">
        <v>438</v>
      </c>
      <c r="B120" s="228">
        <v>3612</v>
      </c>
      <c r="C120" s="228">
        <v>5171</v>
      </c>
      <c r="D120" s="255" t="s">
        <v>9</v>
      </c>
      <c r="E120" s="255" t="s">
        <v>226</v>
      </c>
      <c r="F120" s="255" t="s">
        <v>239</v>
      </c>
      <c r="G120" s="377"/>
      <c r="H120" s="377"/>
      <c r="I120" s="226">
        <v>6736.7</v>
      </c>
      <c r="J120" s="102" t="s">
        <v>243</v>
      </c>
    </row>
    <row r="121" spans="1:10" x14ac:dyDescent="0.2">
      <c r="A121" s="49" t="s">
        <v>438</v>
      </c>
      <c r="B121" s="228">
        <v>3612</v>
      </c>
      <c r="C121" s="228">
        <v>5171</v>
      </c>
      <c r="D121" s="255" t="s">
        <v>9</v>
      </c>
      <c r="E121" s="255" t="s">
        <v>226</v>
      </c>
      <c r="F121" s="255" t="s">
        <v>239</v>
      </c>
      <c r="G121" s="377"/>
      <c r="H121" s="377"/>
      <c r="I121" s="226">
        <v>21066.85</v>
      </c>
      <c r="J121" s="102" t="s">
        <v>246</v>
      </c>
    </row>
    <row r="122" spans="1:10" x14ac:dyDescent="0.2">
      <c r="A122" s="49" t="s">
        <v>438</v>
      </c>
      <c r="B122" s="228">
        <v>3612</v>
      </c>
      <c r="C122" s="228">
        <v>5171</v>
      </c>
      <c r="D122" s="255" t="s">
        <v>9</v>
      </c>
      <c r="E122" s="255" t="s">
        <v>226</v>
      </c>
      <c r="F122" s="255" t="s">
        <v>239</v>
      </c>
      <c r="G122" s="377"/>
      <c r="H122" s="377"/>
      <c r="I122" s="226">
        <v>15902.2</v>
      </c>
      <c r="J122" s="121" t="s">
        <v>243</v>
      </c>
    </row>
    <row r="123" spans="1:10" x14ac:dyDescent="0.2">
      <c r="A123" s="49" t="s">
        <v>438</v>
      </c>
      <c r="B123" s="228">
        <v>3612</v>
      </c>
      <c r="C123" s="228">
        <v>5171</v>
      </c>
      <c r="D123" s="255" t="s">
        <v>9</v>
      </c>
      <c r="E123" s="255" t="s">
        <v>226</v>
      </c>
      <c r="F123" s="255" t="s">
        <v>239</v>
      </c>
      <c r="G123" s="377"/>
      <c r="H123" s="377"/>
      <c r="I123" s="226">
        <v>51557</v>
      </c>
      <c r="J123" s="121" t="s">
        <v>279</v>
      </c>
    </row>
    <row r="124" spans="1:10" x14ac:dyDescent="0.2">
      <c r="A124" s="49" t="s">
        <v>439</v>
      </c>
      <c r="B124" s="228">
        <v>3612</v>
      </c>
      <c r="C124" s="228">
        <v>5171</v>
      </c>
      <c r="D124" s="255" t="s">
        <v>9</v>
      </c>
      <c r="E124" s="255" t="s">
        <v>226</v>
      </c>
      <c r="F124" s="255" t="s">
        <v>239</v>
      </c>
      <c r="G124" s="377"/>
      <c r="H124" s="377"/>
      <c r="I124" s="226">
        <v>32645.5</v>
      </c>
      <c r="J124" s="121" t="s">
        <v>247</v>
      </c>
    </row>
    <row r="125" spans="1:10" x14ac:dyDescent="0.2">
      <c r="A125" s="49" t="s">
        <v>440</v>
      </c>
      <c r="B125" s="228">
        <v>3612</v>
      </c>
      <c r="C125" s="228">
        <v>5171</v>
      </c>
      <c r="D125" s="255" t="s">
        <v>9</v>
      </c>
      <c r="E125" s="255" t="s">
        <v>226</v>
      </c>
      <c r="F125" s="255" t="s">
        <v>239</v>
      </c>
      <c r="G125" s="377"/>
      <c r="H125" s="377"/>
      <c r="I125" s="226">
        <v>27760</v>
      </c>
      <c r="J125" s="121" t="s">
        <v>248</v>
      </c>
    </row>
    <row r="126" spans="1:10" x14ac:dyDescent="0.2">
      <c r="A126" s="49" t="s">
        <v>441</v>
      </c>
      <c r="B126" s="228">
        <v>3612</v>
      </c>
      <c r="C126" s="228">
        <v>5171</v>
      </c>
      <c r="D126" s="255" t="s">
        <v>9</v>
      </c>
      <c r="E126" s="255" t="s">
        <v>226</v>
      </c>
      <c r="F126" s="255" t="s">
        <v>239</v>
      </c>
      <c r="G126" s="377"/>
      <c r="H126" s="377"/>
      <c r="I126" s="226">
        <v>24814</v>
      </c>
      <c r="J126" s="121" t="s">
        <v>249</v>
      </c>
    </row>
    <row r="127" spans="1:10" x14ac:dyDescent="0.2">
      <c r="A127" s="49" t="s">
        <v>441</v>
      </c>
      <c r="B127" s="228">
        <v>3612</v>
      </c>
      <c r="C127" s="228">
        <v>5171</v>
      </c>
      <c r="D127" s="255" t="s">
        <v>9</v>
      </c>
      <c r="E127" s="255" t="s">
        <v>226</v>
      </c>
      <c r="F127" s="255" t="s">
        <v>239</v>
      </c>
      <c r="G127" s="377"/>
      <c r="H127" s="377"/>
      <c r="I127" s="226">
        <v>29600</v>
      </c>
      <c r="J127" s="121" t="s">
        <v>280</v>
      </c>
    </row>
    <row r="128" spans="1:10" x14ac:dyDescent="0.2">
      <c r="A128" s="49" t="s">
        <v>442</v>
      </c>
      <c r="B128" s="228">
        <v>3612</v>
      </c>
      <c r="C128" s="228">
        <v>5171</v>
      </c>
      <c r="D128" s="255" t="s">
        <v>9</v>
      </c>
      <c r="E128" s="255" t="s">
        <v>226</v>
      </c>
      <c r="F128" s="255" t="s">
        <v>239</v>
      </c>
      <c r="G128" s="377"/>
      <c r="H128" s="377"/>
      <c r="I128" s="226">
        <v>1313.3</v>
      </c>
      <c r="J128" s="121" t="s">
        <v>250</v>
      </c>
    </row>
    <row r="129" spans="1:10" x14ac:dyDescent="0.2">
      <c r="A129" s="49" t="s">
        <v>443</v>
      </c>
      <c r="B129" s="228">
        <v>3612</v>
      </c>
      <c r="C129" s="228">
        <v>5171</v>
      </c>
      <c r="D129" s="255" t="s">
        <v>9</v>
      </c>
      <c r="E129" s="255" t="s">
        <v>226</v>
      </c>
      <c r="F129" s="255" t="s">
        <v>239</v>
      </c>
      <c r="G129" s="377"/>
      <c r="H129" s="377"/>
      <c r="I129" s="226">
        <v>1541</v>
      </c>
      <c r="J129" s="121" t="s">
        <v>281</v>
      </c>
    </row>
    <row r="130" spans="1:10" x14ac:dyDescent="0.2">
      <c r="A130" s="49" t="s">
        <v>444</v>
      </c>
      <c r="B130" s="228">
        <v>3612</v>
      </c>
      <c r="C130" s="228">
        <v>5171</v>
      </c>
      <c r="D130" s="255" t="s">
        <v>9</v>
      </c>
      <c r="E130" s="255" t="s">
        <v>226</v>
      </c>
      <c r="F130" s="255" t="s">
        <v>239</v>
      </c>
      <c r="G130" s="377"/>
      <c r="H130" s="377"/>
      <c r="I130" s="226">
        <v>48000</v>
      </c>
      <c r="J130" s="121" t="s">
        <v>282</v>
      </c>
    </row>
    <row r="131" spans="1:10" x14ac:dyDescent="0.2">
      <c r="A131" s="49" t="s">
        <v>445</v>
      </c>
      <c r="B131" s="228">
        <v>3612</v>
      </c>
      <c r="C131" s="228">
        <v>5171</v>
      </c>
      <c r="D131" s="255" t="s">
        <v>9</v>
      </c>
      <c r="E131" s="255" t="s">
        <v>226</v>
      </c>
      <c r="F131" s="255" t="s">
        <v>239</v>
      </c>
      <c r="G131" s="377"/>
      <c r="H131" s="377"/>
      <c r="I131" s="226">
        <v>39500</v>
      </c>
      <c r="J131" s="121" t="s">
        <v>283</v>
      </c>
    </row>
    <row r="132" spans="1:10" x14ac:dyDescent="0.2">
      <c r="A132" s="49" t="s">
        <v>445</v>
      </c>
      <c r="B132" s="228">
        <v>3612</v>
      </c>
      <c r="C132" s="228">
        <v>5171</v>
      </c>
      <c r="D132" s="255" t="s">
        <v>9</v>
      </c>
      <c r="E132" s="255" t="s">
        <v>226</v>
      </c>
      <c r="F132" s="255" t="s">
        <v>239</v>
      </c>
      <c r="G132" s="377"/>
      <c r="H132" s="377"/>
      <c r="I132" s="226">
        <v>33000</v>
      </c>
      <c r="J132" s="121" t="s">
        <v>284</v>
      </c>
    </row>
    <row r="133" spans="1:10" x14ac:dyDescent="0.2">
      <c r="A133" s="49" t="s">
        <v>445</v>
      </c>
      <c r="B133" s="228">
        <v>3612</v>
      </c>
      <c r="C133" s="228">
        <v>5171</v>
      </c>
      <c r="D133" s="255" t="s">
        <v>9</v>
      </c>
      <c r="E133" s="255" t="s">
        <v>226</v>
      </c>
      <c r="F133" s="255" t="s">
        <v>239</v>
      </c>
      <c r="G133" s="377"/>
      <c r="H133" s="377"/>
      <c r="I133" s="226">
        <v>33000</v>
      </c>
      <c r="J133" s="121" t="s">
        <v>285</v>
      </c>
    </row>
    <row r="134" spans="1:10" x14ac:dyDescent="0.2">
      <c r="A134" s="49" t="s">
        <v>445</v>
      </c>
      <c r="B134" s="228">
        <v>3612</v>
      </c>
      <c r="C134" s="228">
        <v>5171</v>
      </c>
      <c r="D134" s="255" t="s">
        <v>9</v>
      </c>
      <c r="E134" s="255" t="s">
        <v>226</v>
      </c>
      <c r="F134" s="255" t="s">
        <v>239</v>
      </c>
      <c r="G134" s="378"/>
      <c r="H134" s="378"/>
      <c r="I134" s="226">
        <v>39500</v>
      </c>
      <c r="J134" s="121" t="s">
        <v>286</v>
      </c>
    </row>
    <row r="135" spans="1:10" x14ac:dyDescent="0.2">
      <c r="A135" s="49" t="s">
        <v>445</v>
      </c>
      <c r="B135" s="197">
        <v>4359</v>
      </c>
      <c r="C135" s="197">
        <v>5171</v>
      </c>
      <c r="D135" s="198" t="s">
        <v>9</v>
      </c>
      <c r="E135" s="198" t="s">
        <v>226</v>
      </c>
      <c r="F135" s="198" t="s">
        <v>239</v>
      </c>
      <c r="G135" s="199">
        <v>30000</v>
      </c>
      <c r="H135" s="199">
        <v>13816</v>
      </c>
      <c r="I135" s="226">
        <v>1400</v>
      </c>
      <c r="J135" s="121" t="s">
        <v>287</v>
      </c>
    </row>
    <row r="136" spans="1:10" ht="22.5" x14ac:dyDescent="0.2">
      <c r="A136" s="49" t="s">
        <v>446</v>
      </c>
      <c r="B136" s="197">
        <v>3612</v>
      </c>
      <c r="C136" s="197">
        <v>5171</v>
      </c>
      <c r="D136" s="198" t="s">
        <v>9</v>
      </c>
      <c r="E136" s="198" t="s">
        <v>226</v>
      </c>
      <c r="F136" s="198" t="s">
        <v>251</v>
      </c>
      <c r="G136" s="199">
        <v>17241516</v>
      </c>
      <c r="H136" s="199">
        <v>15368464.300000001</v>
      </c>
      <c r="I136" s="226">
        <v>1873051</v>
      </c>
      <c r="J136" s="121" t="s">
        <v>288</v>
      </c>
    </row>
    <row r="137" spans="1:10" x14ac:dyDescent="0.2">
      <c r="A137" s="54" t="s">
        <v>447</v>
      </c>
      <c r="B137" s="197">
        <v>3613</v>
      </c>
      <c r="C137" s="197">
        <v>5152</v>
      </c>
      <c r="D137" s="198" t="s">
        <v>9</v>
      </c>
      <c r="E137" s="198" t="s">
        <v>226</v>
      </c>
      <c r="F137" s="198" t="s">
        <v>239</v>
      </c>
      <c r="G137" s="199">
        <v>2000000</v>
      </c>
      <c r="H137" s="199">
        <v>1647576.4</v>
      </c>
      <c r="I137" s="226">
        <v>22941.599999999999</v>
      </c>
      <c r="J137" s="102">
        <v>20079900070</v>
      </c>
    </row>
    <row r="138" spans="1:10" x14ac:dyDescent="0.2">
      <c r="A138" s="402" t="s">
        <v>448</v>
      </c>
      <c r="B138" s="228">
        <v>3613</v>
      </c>
      <c r="C138" s="228">
        <v>5169</v>
      </c>
      <c r="D138" s="255" t="s">
        <v>9</v>
      </c>
      <c r="E138" s="255" t="s">
        <v>226</v>
      </c>
      <c r="F138" s="255" t="s">
        <v>239</v>
      </c>
      <c r="G138" s="376">
        <v>96060</v>
      </c>
      <c r="H138" s="376">
        <v>83920.02</v>
      </c>
      <c r="I138" s="226">
        <v>933</v>
      </c>
      <c r="J138" s="374">
        <v>20079900068</v>
      </c>
    </row>
    <row r="139" spans="1:10" x14ac:dyDescent="0.2">
      <c r="A139" s="404"/>
      <c r="B139" s="228">
        <v>3613</v>
      </c>
      <c r="C139" s="228">
        <v>5169</v>
      </c>
      <c r="D139" s="255" t="s">
        <v>9</v>
      </c>
      <c r="E139" s="255" t="s">
        <v>226</v>
      </c>
      <c r="F139" s="255" t="s">
        <v>239</v>
      </c>
      <c r="G139" s="377"/>
      <c r="H139" s="377"/>
      <c r="I139" s="226">
        <v>726</v>
      </c>
      <c r="J139" s="390"/>
    </row>
    <row r="140" spans="1:10" x14ac:dyDescent="0.2">
      <c r="A140" s="403"/>
      <c r="B140" s="228">
        <v>3613</v>
      </c>
      <c r="C140" s="228">
        <v>5169</v>
      </c>
      <c r="D140" s="255" t="s">
        <v>9</v>
      </c>
      <c r="E140" s="255" t="s">
        <v>226</v>
      </c>
      <c r="F140" s="255" t="s">
        <v>239</v>
      </c>
      <c r="G140" s="378"/>
      <c r="H140" s="378"/>
      <c r="I140" s="226">
        <v>1659</v>
      </c>
      <c r="J140" s="375"/>
    </row>
    <row r="141" spans="1:10" x14ac:dyDescent="0.2">
      <c r="A141" s="405" t="s">
        <v>449</v>
      </c>
      <c r="B141" s="197">
        <v>3613</v>
      </c>
      <c r="C141" s="197">
        <v>5154</v>
      </c>
      <c r="D141" s="198" t="s">
        <v>9</v>
      </c>
      <c r="E141" s="198" t="s">
        <v>226</v>
      </c>
      <c r="F141" s="255" t="s">
        <v>252</v>
      </c>
      <c r="G141" s="381">
        <v>509130</v>
      </c>
      <c r="H141" s="381">
        <v>471863</v>
      </c>
      <c r="I141" s="226">
        <v>3390</v>
      </c>
      <c r="J141" s="371" t="s">
        <v>253</v>
      </c>
    </row>
    <row r="142" spans="1:10" x14ac:dyDescent="0.2">
      <c r="A142" s="406"/>
      <c r="B142" s="197">
        <v>3613</v>
      </c>
      <c r="C142" s="197">
        <v>5154</v>
      </c>
      <c r="D142" s="198" t="s">
        <v>9</v>
      </c>
      <c r="E142" s="198" t="s">
        <v>226</v>
      </c>
      <c r="F142" s="255" t="s">
        <v>252</v>
      </c>
      <c r="G142" s="383"/>
      <c r="H142" s="383"/>
      <c r="I142" s="226">
        <v>3390</v>
      </c>
      <c r="J142" s="372"/>
    </row>
    <row r="143" spans="1:10" x14ac:dyDescent="0.2">
      <c r="A143" s="54" t="s">
        <v>450</v>
      </c>
      <c r="B143" s="197">
        <v>3613</v>
      </c>
      <c r="C143" s="197">
        <v>5169</v>
      </c>
      <c r="D143" s="198" t="s">
        <v>9</v>
      </c>
      <c r="E143" s="198" t="s">
        <v>226</v>
      </c>
      <c r="F143" s="255" t="s">
        <v>254</v>
      </c>
      <c r="G143" s="199">
        <v>354255</v>
      </c>
      <c r="H143" s="199">
        <v>265053</v>
      </c>
      <c r="I143" s="226">
        <v>16800</v>
      </c>
      <c r="J143" s="102" t="s">
        <v>255</v>
      </c>
    </row>
    <row r="144" spans="1:10" x14ac:dyDescent="0.2">
      <c r="A144" s="54" t="s">
        <v>451</v>
      </c>
      <c r="B144" s="197">
        <v>3613</v>
      </c>
      <c r="C144" s="197">
        <v>5154</v>
      </c>
      <c r="D144" s="198" t="s">
        <v>9</v>
      </c>
      <c r="E144" s="198" t="s">
        <v>226</v>
      </c>
      <c r="F144" s="255" t="s">
        <v>254</v>
      </c>
      <c r="G144" s="199">
        <v>230000</v>
      </c>
      <c r="H144" s="199">
        <v>215360</v>
      </c>
      <c r="I144" s="226">
        <v>730</v>
      </c>
      <c r="J144" s="102" t="s">
        <v>256</v>
      </c>
    </row>
    <row r="145" spans="1:10" x14ac:dyDescent="0.2">
      <c r="A145" s="54" t="s">
        <v>452</v>
      </c>
      <c r="B145" s="197">
        <v>3612</v>
      </c>
      <c r="C145" s="197">
        <v>5171</v>
      </c>
      <c r="D145" s="198" t="s">
        <v>9</v>
      </c>
      <c r="E145" s="198" t="s">
        <v>226</v>
      </c>
      <c r="F145" s="255" t="s">
        <v>257</v>
      </c>
      <c r="G145" s="199">
        <v>500000</v>
      </c>
      <c r="H145" s="199">
        <v>0</v>
      </c>
      <c r="I145" s="226">
        <v>407433</v>
      </c>
      <c r="J145" s="102" t="s">
        <v>258</v>
      </c>
    </row>
    <row r="146" spans="1:10" x14ac:dyDescent="0.2">
      <c r="A146" s="100" t="s">
        <v>453</v>
      </c>
      <c r="B146" s="256">
        <v>3639</v>
      </c>
      <c r="C146" s="197">
        <v>5132</v>
      </c>
      <c r="D146" s="251" t="s">
        <v>9</v>
      </c>
      <c r="E146" s="251" t="s">
        <v>226</v>
      </c>
      <c r="F146" s="257" t="s">
        <v>259</v>
      </c>
      <c r="G146" s="199">
        <v>589</v>
      </c>
      <c r="H146" s="199">
        <v>0</v>
      </c>
      <c r="I146" s="226">
        <v>589</v>
      </c>
      <c r="J146" s="371" t="s">
        <v>289</v>
      </c>
    </row>
    <row r="147" spans="1:10" x14ac:dyDescent="0.2">
      <c r="A147" s="100" t="s">
        <v>454</v>
      </c>
      <c r="B147" s="256">
        <v>3639</v>
      </c>
      <c r="C147" s="228">
        <v>5139</v>
      </c>
      <c r="D147" s="251" t="s">
        <v>9</v>
      </c>
      <c r="E147" s="251" t="s">
        <v>226</v>
      </c>
      <c r="F147" s="257" t="s">
        <v>259</v>
      </c>
      <c r="G147" s="199">
        <v>6852</v>
      </c>
      <c r="H147" s="199">
        <v>0</v>
      </c>
      <c r="I147" s="226">
        <v>6852</v>
      </c>
      <c r="J147" s="373"/>
    </row>
    <row r="148" spans="1:10" x14ac:dyDescent="0.2">
      <c r="A148" s="100" t="s">
        <v>455</v>
      </c>
      <c r="B148" s="256">
        <v>3639</v>
      </c>
      <c r="C148" s="228">
        <v>5156</v>
      </c>
      <c r="D148" s="251" t="s">
        <v>9</v>
      </c>
      <c r="E148" s="251" t="s">
        <v>226</v>
      </c>
      <c r="F148" s="257" t="s">
        <v>259</v>
      </c>
      <c r="G148" s="199">
        <v>7141</v>
      </c>
      <c r="H148" s="199">
        <v>0</v>
      </c>
      <c r="I148" s="226">
        <v>7141</v>
      </c>
      <c r="J148" s="373"/>
    </row>
    <row r="149" spans="1:10" x14ac:dyDescent="0.2">
      <c r="A149" s="100" t="s">
        <v>456</v>
      </c>
      <c r="B149" s="256">
        <v>3639</v>
      </c>
      <c r="C149" s="228">
        <v>5169</v>
      </c>
      <c r="D149" s="251" t="s">
        <v>9</v>
      </c>
      <c r="E149" s="251" t="s">
        <v>226</v>
      </c>
      <c r="F149" s="257" t="s">
        <v>259</v>
      </c>
      <c r="G149" s="199">
        <v>54000</v>
      </c>
      <c r="H149" s="199">
        <v>0</v>
      </c>
      <c r="I149" s="226">
        <v>54000</v>
      </c>
      <c r="J149" s="373"/>
    </row>
    <row r="150" spans="1:10" x14ac:dyDescent="0.2">
      <c r="A150" s="100" t="s">
        <v>457</v>
      </c>
      <c r="B150" s="256">
        <v>3639</v>
      </c>
      <c r="C150" s="228">
        <v>5171</v>
      </c>
      <c r="D150" s="251" t="s">
        <v>9</v>
      </c>
      <c r="E150" s="251" t="s">
        <v>226</v>
      </c>
      <c r="F150" s="257" t="s">
        <v>259</v>
      </c>
      <c r="G150" s="199">
        <v>15835</v>
      </c>
      <c r="H150" s="199">
        <v>0</v>
      </c>
      <c r="I150" s="226">
        <v>15835</v>
      </c>
      <c r="J150" s="372"/>
    </row>
    <row r="151" spans="1:10" x14ac:dyDescent="0.2">
      <c r="A151" s="49" t="s">
        <v>458</v>
      </c>
      <c r="B151" s="197">
        <v>3639</v>
      </c>
      <c r="C151" s="197">
        <v>5169</v>
      </c>
      <c r="D151" s="198" t="s">
        <v>9</v>
      </c>
      <c r="E151" s="198" t="s">
        <v>226</v>
      </c>
      <c r="F151" s="198" t="s">
        <v>260</v>
      </c>
      <c r="G151" s="381">
        <v>110000</v>
      </c>
      <c r="H151" s="381">
        <v>83369</v>
      </c>
      <c r="I151" s="226">
        <v>5590</v>
      </c>
      <c r="J151" s="121" t="s">
        <v>261</v>
      </c>
    </row>
    <row r="152" spans="1:10" x14ac:dyDescent="0.2">
      <c r="A152" s="49" t="s">
        <v>459</v>
      </c>
      <c r="B152" s="197">
        <v>3639</v>
      </c>
      <c r="C152" s="197">
        <v>5169</v>
      </c>
      <c r="D152" s="198" t="s">
        <v>9</v>
      </c>
      <c r="E152" s="198" t="s">
        <v>226</v>
      </c>
      <c r="F152" s="198" t="s">
        <v>260</v>
      </c>
      <c r="G152" s="383"/>
      <c r="H152" s="383"/>
      <c r="I152" s="226">
        <v>16636</v>
      </c>
      <c r="J152" s="121" t="s">
        <v>262</v>
      </c>
    </row>
    <row r="153" spans="1:10" x14ac:dyDescent="0.2">
      <c r="A153" s="258"/>
      <c r="B153" s="233"/>
      <c r="C153" s="233"/>
      <c r="D153" s="259"/>
      <c r="E153" s="234"/>
      <c r="F153" s="259"/>
      <c r="G153" s="235"/>
      <c r="H153" s="235"/>
      <c r="I153" s="226"/>
      <c r="J153" s="128"/>
    </row>
    <row r="154" spans="1:10" x14ac:dyDescent="0.2">
      <c r="A154" s="53" t="s">
        <v>661</v>
      </c>
      <c r="B154" s="245"/>
      <c r="C154" s="245"/>
      <c r="D154" s="246"/>
      <c r="E154" s="246"/>
      <c r="F154" s="246"/>
      <c r="G154" s="247"/>
      <c r="H154" s="247"/>
      <c r="I154" s="242">
        <f>SUM(I81:I153)</f>
        <v>4479219.91</v>
      </c>
      <c r="J154" s="126"/>
    </row>
    <row r="155" spans="1:10" ht="21" customHeight="1" x14ac:dyDescent="0.2">
      <c r="A155" s="248"/>
      <c r="B155" s="358"/>
      <c r="C155" s="358"/>
      <c r="D155" s="358"/>
      <c r="E155" s="358"/>
      <c r="F155" s="358"/>
      <c r="G155" s="249"/>
      <c r="H155" s="249"/>
      <c r="I155" s="250"/>
      <c r="J155" s="127"/>
    </row>
    <row r="156" spans="1:10" x14ac:dyDescent="0.2">
      <c r="A156" s="53" t="s">
        <v>662</v>
      </c>
      <c r="B156" s="239"/>
      <c r="C156" s="239"/>
      <c r="D156" s="240"/>
      <c r="E156" s="240"/>
      <c r="F156" s="240"/>
      <c r="G156" s="241"/>
      <c r="H156" s="241"/>
      <c r="I156" s="242"/>
      <c r="J156" s="125"/>
    </row>
    <row r="157" spans="1:10" x14ac:dyDescent="0.2">
      <c r="A157" s="405" t="s">
        <v>739</v>
      </c>
      <c r="B157" s="197">
        <v>3639</v>
      </c>
      <c r="C157" s="197">
        <v>5169</v>
      </c>
      <c r="D157" s="198" t="s">
        <v>9</v>
      </c>
      <c r="E157" s="198" t="s">
        <v>740</v>
      </c>
      <c r="F157" s="198" t="s">
        <v>11</v>
      </c>
      <c r="G157" s="381" t="s">
        <v>741</v>
      </c>
      <c r="H157" s="381">
        <v>310826</v>
      </c>
      <c r="I157" s="260">
        <v>5445</v>
      </c>
      <c r="J157" s="66" t="s">
        <v>777</v>
      </c>
    </row>
    <row r="158" spans="1:10" x14ac:dyDescent="0.2">
      <c r="A158" s="421"/>
      <c r="B158" s="197">
        <v>3639</v>
      </c>
      <c r="C158" s="197">
        <v>5169</v>
      </c>
      <c r="D158" s="198" t="s">
        <v>9</v>
      </c>
      <c r="E158" s="198" t="s">
        <v>740</v>
      </c>
      <c r="F158" s="198" t="s">
        <v>11</v>
      </c>
      <c r="G158" s="382"/>
      <c r="H158" s="382"/>
      <c r="I158" s="260">
        <v>4840</v>
      </c>
      <c r="J158" s="45" t="s">
        <v>778</v>
      </c>
    </row>
    <row r="159" spans="1:10" x14ac:dyDescent="0.2">
      <c r="A159" s="406"/>
      <c r="B159" s="197">
        <v>3639</v>
      </c>
      <c r="C159" s="197">
        <v>5169</v>
      </c>
      <c r="D159" s="198" t="s">
        <v>9</v>
      </c>
      <c r="E159" s="198" t="s">
        <v>740</v>
      </c>
      <c r="F159" s="198" t="s">
        <v>11</v>
      </c>
      <c r="G159" s="383"/>
      <c r="H159" s="383"/>
      <c r="I159" s="260">
        <v>4235</v>
      </c>
      <c r="J159" s="48" t="s">
        <v>779</v>
      </c>
    </row>
    <row r="160" spans="1:10" x14ac:dyDescent="0.2">
      <c r="A160" s="49" t="s">
        <v>742</v>
      </c>
      <c r="B160" s="197">
        <v>3639</v>
      </c>
      <c r="C160" s="197">
        <v>6130</v>
      </c>
      <c r="D160" s="198" t="s">
        <v>9</v>
      </c>
      <c r="E160" s="198" t="s">
        <v>740</v>
      </c>
      <c r="F160" s="198" t="s">
        <v>13</v>
      </c>
      <c r="G160" s="381">
        <v>9552048</v>
      </c>
      <c r="H160" s="381">
        <v>1051349</v>
      </c>
      <c r="I160" s="260">
        <v>41140</v>
      </c>
      <c r="J160" s="66" t="s">
        <v>780</v>
      </c>
    </row>
    <row r="161" spans="1:10" x14ac:dyDescent="0.2">
      <c r="A161" s="49" t="s">
        <v>743</v>
      </c>
      <c r="B161" s="197">
        <v>3639</v>
      </c>
      <c r="C161" s="197">
        <v>6130</v>
      </c>
      <c r="D161" s="198" t="s">
        <v>9</v>
      </c>
      <c r="E161" s="198" t="s">
        <v>740</v>
      </c>
      <c r="F161" s="198" t="s">
        <v>13</v>
      </c>
      <c r="G161" s="382"/>
      <c r="H161" s="382"/>
      <c r="I161" s="260">
        <v>28400</v>
      </c>
      <c r="J161" s="66" t="s">
        <v>781</v>
      </c>
    </row>
    <row r="162" spans="1:10" x14ac:dyDescent="0.2">
      <c r="A162" s="69" t="s">
        <v>744</v>
      </c>
      <c r="B162" s="197">
        <v>3639</v>
      </c>
      <c r="C162" s="197">
        <v>6130</v>
      </c>
      <c r="D162" s="198" t="s">
        <v>9</v>
      </c>
      <c r="E162" s="198" t="s">
        <v>740</v>
      </c>
      <c r="F162" s="198" t="s">
        <v>13</v>
      </c>
      <c r="G162" s="382"/>
      <c r="H162" s="382"/>
      <c r="I162" s="260">
        <v>375600</v>
      </c>
      <c r="J162" s="48" t="s">
        <v>782</v>
      </c>
    </row>
    <row r="163" spans="1:10" x14ac:dyDescent="0.2">
      <c r="A163" s="49" t="s">
        <v>745</v>
      </c>
      <c r="B163" s="197">
        <v>3639</v>
      </c>
      <c r="C163" s="197">
        <v>6130</v>
      </c>
      <c r="D163" s="198" t="s">
        <v>9</v>
      </c>
      <c r="E163" s="198" t="s">
        <v>740</v>
      </c>
      <c r="F163" s="198" t="s">
        <v>13</v>
      </c>
      <c r="G163" s="382"/>
      <c r="H163" s="382"/>
      <c r="I163" s="260">
        <v>34000</v>
      </c>
      <c r="J163" s="48" t="s">
        <v>783</v>
      </c>
    </row>
    <row r="164" spans="1:10" x14ac:dyDescent="0.2">
      <c r="A164" s="55" t="s">
        <v>785</v>
      </c>
      <c r="B164" s="197">
        <v>3639</v>
      </c>
      <c r="C164" s="197">
        <v>6130</v>
      </c>
      <c r="D164" s="198" t="s">
        <v>9</v>
      </c>
      <c r="E164" s="198" t="s">
        <v>740</v>
      </c>
      <c r="F164" s="198" t="s">
        <v>13</v>
      </c>
      <c r="G164" s="382"/>
      <c r="H164" s="382"/>
      <c r="I164" s="260">
        <v>492400</v>
      </c>
      <c r="J164" s="48" t="s">
        <v>784</v>
      </c>
    </row>
    <row r="165" spans="1:10" x14ac:dyDescent="0.2">
      <c r="A165" s="55" t="s">
        <v>790</v>
      </c>
      <c r="B165" s="197">
        <v>3639</v>
      </c>
      <c r="C165" s="197">
        <v>6130</v>
      </c>
      <c r="D165" s="198" t="s">
        <v>9</v>
      </c>
      <c r="E165" s="198" t="s">
        <v>740</v>
      </c>
      <c r="F165" s="198" t="s">
        <v>13</v>
      </c>
      <c r="G165" s="382"/>
      <c r="H165" s="382"/>
      <c r="I165" s="260"/>
      <c r="J165" s="48" t="s">
        <v>263</v>
      </c>
    </row>
    <row r="166" spans="1:10" x14ac:dyDescent="0.2">
      <c r="A166" s="55" t="s">
        <v>787</v>
      </c>
      <c r="B166" s="197">
        <v>3639</v>
      </c>
      <c r="C166" s="197">
        <v>6130</v>
      </c>
      <c r="D166" s="198" t="s">
        <v>9</v>
      </c>
      <c r="E166" s="198" t="s">
        <v>740</v>
      </c>
      <c r="F166" s="198" t="s">
        <v>13</v>
      </c>
      <c r="G166" s="382"/>
      <c r="H166" s="382"/>
      <c r="I166" s="260">
        <v>39600</v>
      </c>
      <c r="J166" s="48" t="s">
        <v>786</v>
      </c>
    </row>
    <row r="167" spans="1:10" x14ac:dyDescent="0.2">
      <c r="A167" s="49" t="s">
        <v>789</v>
      </c>
      <c r="B167" s="197">
        <v>3639</v>
      </c>
      <c r="C167" s="197">
        <v>6130</v>
      </c>
      <c r="D167" s="198" t="s">
        <v>9</v>
      </c>
      <c r="E167" s="198" t="s">
        <v>740</v>
      </c>
      <c r="F167" s="198" t="s">
        <v>13</v>
      </c>
      <c r="G167" s="383"/>
      <c r="H167" s="383"/>
      <c r="I167" s="226">
        <v>157200</v>
      </c>
      <c r="J167" s="102" t="s">
        <v>788</v>
      </c>
    </row>
    <row r="168" spans="1:10" x14ac:dyDescent="0.2">
      <c r="A168" s="49"/>
      <c r="B168" s="197"/>
      <c r="C168" s="197"/>
      <c r="D168" s="198"/>
      <c r="E168" s="198"/>
      <c r="F168" s="198"/>
      <c r="G168" s="199"/>
      <c r="H168" s="199"/>
      <c r="I168" s="226"/>
      <c r="J168" s="102"/>
    </row>
    <row r="169" spans="1:10" x14ac:dyDescent="0.2">
      <c r="A169" s="384" t="s">
        <v>793</v>
      </c>
      <c r="B169" s="385"/>
      <c r="C169" s="385"/>
      <c r="D169" s="385"/>
      <c r="E169" s="385"/>
      <c r="F169" s="385"/>
      <c r="G169" s="385"/>
      <c r="H169" s="386"/>
      <c r="I169" s="226"/>
      <c r="J169" s="102"/>
    </row>
    <row r="170" spans="1:10" ht="13.5" thickBot="1" x14ac:dyDescent="0.25">
      <c r="A170" s="261" t="s">
        <v>663</v>
      </c>
      <c r="B170" s="262"/>
      <c r="C170" s="262"/>
      <c r="D170" s="263"/>
      <c r="E170" s="263"/>
      <c r="F170" s="263"/>
      <c r="G170" s="264"/>
      <c r="H170" s="264"/>
      <c r="I170" s="265">
        <f>SUM(I157:I169)</f>
        <v>1182860</v>
      </c>
      <c r="J170" s="171"/>
    </row>
    <row r="171" spans="1:10" ht="13.5" thickTop="1" x14ac:dyDescent="0.2">
      <c r="A171" s="57" t="s">
        <v>21</v>
      </c>
      <c r="B171" s="206"/>
      <c r="C171" s="206"/>
      <c r="D171" s="207"/>
      <c r="E171" s="207"/>
      <c r="F171" s="207"/>
      <c r="G171" s="208"/>
      <c r="H171" s="208"/>
      <c r="I171" s="208">
        <f>I170+I154+I78</f>
        <v>21920275.91</v>
      </c>
      <c r="J171" s="116"/>
    </row>
    <row r="172" spans="1:10" x14ac:dyDescent="0.2">
      <c r="A172" s="236"/>
      <c r="B172" s="357"/>
      <c r="C172" s="357"/>
      <c r="D172" s="357"/>
      <c r="E172" s="357"/>
      <c r="F172" s="357"/>
      <c r="G172" s="237"/>
      <c r="H172" s="237"/>
      <c r="I172" s="238"/>
    </row>
    <row r="173" spans="1:10" x14ac:dyDescent="0.2">
      <c r="A173" s="52" t="s">
        <v>22</v>
      </c>
      <c r="B173" s="193"/>
      <c r="C173" s="193"/>
      <c r="D173" s="194"/>
      <c r="E173" s="194"/>
      <c r="F173" s="194"/>
      <c r="G173" s="195"/>
      <c r="H173" s="195"/>
      <c r="I173" s="196"/>
      <c r="J173" s="113"/>
    </row>
    <row r="174" spans="1:10" x14ac:dyDescent="0.2">
      <c r="A174" s="54" t="s">
        <v>92</v>
      </c>
      <c r="B174" s="197">
        <v>3639</v>
      </c>
      <c r="C174" s="197">
        <v>6130</v>
      </c>
      <c r="D174" s="198" t="s">
        <v>9</v>
      </c>
      <c r="E174" s="198" t="s">
        <v>93</v>
      </c>
      <c r="F174" s="198" t="s">
        <v>11</v>
      </c>
      <c r="G174" s="199">
        <v>97786</v>
      </c>
      <c r="H174" s="199">
        <v>9470</v>
      </c>
      <c r="I174" s="226">
        <v>10000</v>
      </c>
      <c r="J174" s="101" t="s">
        <v>299</v>
      </c>
    </row>
    <row r="175" spans="1:10" x14ac:dyDescent="0.2">
      <c r="A175" s="49" t="s">
        <v>176</v>
      </c>
      <c r="B175" s="197">
        <v>6171</v>
      </c>
      <c r="C175" s="197">
        <v>5169</v>
      </c>
      <c r="D175" s="198" t="s">
        <v>9</v>
      </c>
      <c r="E175" s="198" t="s">
        <v>93</v>
      </c>
      <c r="F175" s="198" t="s">
        <v>177</v>
      </c>
      <c r="G175" s="199">
        <v>11950</v>
      </c>
      <c r="H175" s="199">
        <v>5300</v>
      </c>
      <c r="I175" s="226">
        <v>1950</v>
      </c>
      <c r="J175" s="121">
        <v>20079900392</v>
      </c>
    </row>
    <row r="176" spans="1:10" ht="13.5" thickBot="1" x14ac:dyDescent="0.25">
      <c r="A176" s="54"/>
      <c r="B176" s="266"/>
      <c r="C176" s="266"/>
      <c r="D176" s="267"/>
      <c r="E176" s="267"/>
      <c r="F176" s="267"/>
      <c r="G176" s="268"/>
      <c r="H176" s="268"/>
      <c r="I176" s="269"/>
      <c r="J176" s="101"/>
    </row>
    <row r="177" spans="1:10" ht="13.5" thickTop="1" x14ac:dyDescent="0.2">
      <c r="A177" s="57" t="s">
        <v>664</v>
      </c>
      <c r="B177" s="206"/>
      <c r="C177" s="206"/>
      <c r="D177" s="207"/>
      <c r="E177" s="207"/>
      <c r="F177" s="207"/>
      <c r="G177" s="208"/>
      <c r="H177" s="208"/>
      <c r="I177" s="209">
        <f>SUM(I174:I176)</f>
        <v>11950</v>
      </c>
      <c r="J177" s="117"/>
    </row>
    <row r="178" spans="1:10" x14ac:dyDescent="0.2">
      <c r="A178" s="236"/>
      <c r="B178" s="357"/>
      <c r="C178" s="357"/>
      <c r="D178" s="357"/>
      <c r="E178" s="357"/>
      <c r="F178" s="357"/>
      <c r="G178" s="237"/>
      <c r="H178" s="237"/>
      <c r="I178" s="238"/>
    </row>
    <row r="179" spans="1:10" x14ac:dyDescent="0.2">
      <c r="A179" s="52" t="s">
        <v>23</v>
      </c>
      <c r="B179" s="193"/>
      <c r="C179" s="193"/>
      <c r="D179" s="194"/>
      <c r="E179" s="194"/>
      <c r="F179" s="194"/>
      <c r="G179" s="195"/>
      <c r="H179" s="195"/>
      <c r="I179" s="196"/>
      <c r="J179" s="113"/>
    </row>
    <row r="180" spans="1:10" x14ac:dyDescent="0.2">
      <c r="A180" s="54" t="s">
        <v>216</v>
      </c>
      <c r="B180" s="197">
        <v>3635</v>
      </c>
      <c r="C180" s="197">
        <v>5169</v>
      </c>
      <c r="D180" s="198" t="s">
        <v>9</v>
      </c>
      <c r="E180" s="198" t="s">
        <v>270</v>
      </c>
      <c r="F180" s="198" t="s">
        <v>796</v>
      </c>
      <c r="G180" s="199">
        <v>1500000</v>
      </c>
      <c r="H180" s="199">
        <v>0</v>
      </c>
      <c r="I180" s="226">
        <v>1500000</v>
      </c>
      <c r="J180" s="101">
        <v>20079900012</v>
      </c>
    </row>
    <row r="181" spans="1:10" x14ac:dyDescent="0.2">
      <c r="A181" s="49" t="s">
        <v>217</v>
      </c>
      <c r="B181" s="197">
        <v>3636</v>
      </c>
      <c r="C181" s="197">
        <v>5169</v>
      </c>
      <c r="D181" s="198" t="s">
        <v>9</v>
      </c>
      <c r="E181" s="198" t="s">
        <v>270</v>
      </c>
      <c r="F181" s="198" t="s">
        <v>797</v>
      </c>
      <c r="G181" s="381">
        <v>4478100</v>
      </c>
      <c r="H181" s="381">
        <v>2753120</v>
      </c>
      <c r="I181" s="226">
        <v>1407230</v>
      </c>
      <c r="J181" s="121" t="s">
        <v>300</v>
      </c>
    </row>
    <row r="182" spans="1:10" x14ac:dyDescent="0.2">
      <c r="A182" s="49" t="s">
        <v>218</v>
      </c>
      <c r="B182" s="197">
        <v>3636</v>
      </c>
      <c r="C182" s="197">
        <v>5169</v>
      </c>
      <c r="D182" s="198" t="s">
        <v>9</v>
      </c>
      <c r="E182" s="198" t="s">
        <v>270</v>
      </c>
      <c r="F182" s="198" t="s">
        <v>797</v>
      </c>
      <c r="G182" s="383"/>
      <c r="H182" s="383"/>
      <c r="I182" s="226">
        <v>181500</v>
      </c>
      <c r="J182" s="102" t="s">
        <v>301</v>
      </c>
    </row>
    <row r="183" spans="1:10" x14ac:dyDescent="0.2">
      <c r="A183" s="49" t="s">
        <v>219</v>
      </c>
      <c r="B183" s="256">
        <v>3635</v>
      </c>
      <c r="C183" s="256">
        <v>6119</v>
      </c>
      <c r="D183" s="251" t="s">
        <v>9</v>
      </c>
      <c r="E183" s="251" t="s">
        <v>270</v>
      </c>
      <c r="F183" s="251" t="s">
        <v>798</v>
      </c>
      <c r="G183" s="381">
        <v>1958749</v>
      </c>
      <c r="H183" s="381">
        <v>1268365</v>
      </c>
      <c r="I183" s="226">
        <v>157000</v>
      </c>
      <c r="J183" s="101" t="s">
        <v>302</v>
      </c>
    </row>
    <row r="184" spans="1:10" x14ac:dyDescent="0.2">
      <c r="A184" s="49" t="s">
        <v>220</v>
      </c>
      <c r="B184" s="256">
        <v>3635</v>
      </c>
      <c r="C184" s="256">
        <v>6119</v>
      </c>
      <c r="D184" s="251" t="s">
        <v>9</v>
      </c>
      <c r="E184" s="251" t="s">
        <v>270</v>
      </c>
      <c r="F184" s="251" t="s">
        <v>798</v>
      </c>
      <c r="G184" s="382"/>
      <c r="H184" s="382"/>
      <c r="I184" s="226">
        <v>99000</v>
      </c>
      <c r="J184" s="101" t="s">
        <v>303</v>
      </c>
    </row>
    <row r="185" spans="1:10" x14ac:dyDescent="0.2">
      <c r="A185" s="69" t="s">
        <v>221</v>
      </c>
      <c r="B185" s="256">
        <v>3635</v>
      </c>
      <c r="C185" s="256">
        <v>6119</v>
      </c>
      <c r="D185" s="251" t="s">
        <v>9</v>
      </c>
      <c r="E185" s="251" t="s">
        <v>270</v>
      </c>
      <c r="F185" s="251" t="s">
        <v>798</v>
      </c>
      <c r="G185" s="383"/>
      <c r="H185" s="383"/>
      <c r="I185" s="226">
        <v>334383.5</v>
      </c>
      <c r="J185" s="102" t="s">
        <v>304</v>
      </c>
    </row>
    <row r="186" spans="1:10" x14ac:dyDescent="0.2">
      <c r="A186" s="49" t="s">
        <v>222</v>
      </c>
      <c r="B186" s="228">
        <v>3635</v>
      </c>
      <c r="C186" s="228">
        <v>5169</v>
      </c>
      <c r="D186" s="255" t="s">
        <v>9</v>
      </c>
      <c r="E186" s="255" t="s">
        <v>270</v>
      </c>
      <c r="F186" s="255" t="s">
        <v>798</v>
      </c>
      <c r="G186" s="199">
        <v>221251</v>
      </c>
      <c r="H186" s="199">
        <v>79860</v>
      </c>
      <c r="I186" s="226">
        <v>5000</v>
      </c>
      <c r="J186" s="102" t="s">
        <v>305</v>
      </c>
    </row>
    <row r="187" spans="1:10" ht="13.5" thickBot="1" x14ac:dyDescent="0.25">
      <c r="A187" s="56"/>
      <c r="B187" s="256"/>
      <c r="C187" s="256"/>
      <c r="D187" s="251"/>
      <c r="E187" s="251"/>
      <c r="F187" s="251"/>
      <c r="G187" s="270"/>
      <c r="H187" s="270"/>
      <c r="I187" s="271"/>
      <c r="J187" s="168"/>
    </row>
    <row r="188" spans="1:10" ht="13.5" thickTop="1" x14ac:dyDescent="0.2">
      <c r="A188" s="57" t="s">
        <v>665</v>
      </c>
      <c r="B188" s="206"/>
      <c r="C188" s="206"/>
      <c r="D188" s="207"/>
      <c r="E188" s="207"/>
      <c r="F188" s="207"/>
      <c r="G188" s="208"/>
      <c r="H188" s="208"/>
      <c r="I188" s="209">
        <f>SUM(I180:I187)</f>
        <v>3684113.5</v>
      </c>
      <c r="J188" s="116"/>
    </row>
    <row r="189" spans="1:10" x14ac:dyDescent="0.2">
      <c r="A189" s="236"/>
      <c r="B189" s="357"/>
      <c r="C189" s="357"/>
      <c r="D189" s="357"/>
      <c r="E189" s="357"/>
      <c r="F189" s="357"/>
      <c r="G189" s="237"/>
      <c r="H189" s="237"/>
      <c r="I189" s="238"/>
    </row>
    <row r="190" spans="1:10" x14ac:dyDescent="0.2">
      <c r="A190" s="52" t="s">
        <v>24</v>
      </c>
      <c r="B190" s="193"/>
      <c r="C190" s="193"/>
      <c r="D190" s="194"/>
      <c r="E190" s="194"/>
      <c r="F190" s="194"/>
      <c r="G190" s="195"/>
      <c r="H190" s="195"/>
      <c r="I190" s="196"/>
      <c r="J190" s="113"/>
    </row>
    <row r="191" spans="1:10" x14ac:dyDescent="0.2">
      <c r="A191" s="54" t="s">
        <v>114</v>
      </c>
      <c r="B191" s="197">
        <v>6409</v>
      </c>
      <c r="C191" s="197">
        <v>5909</v>
      </c>
      <c r="D191" s="198" t="s">
        <v>9</v>
      </c>
      <c r="E191" s="198" t="s">
        <v>115</v>
      </c>
      <c r="F191" s="198" t="s">
        <v>13</v>
      </c>
      <c r="G191" s="199"/>
      <c r="H191" s="199"/>
      <c r="I191" s="226">
        <v>10000</v>
      </c>
      <c r="J191" s="129" t="s">
        <v>263</v>
      </c>
    </row>
    <row r="192" spans="1:10" x14ac:dyDescent="0.2">
      <c r="A192" s="54"/>
      <c r="B192" s="197"/>
      <c r="C192" s="197"/>
      <c r="D192" s="198"/>
      <c r="E192" s="198"/>
      <c r="F192" s="198"/>
      <c r="G192" s="199"/>
      <c r="H192" s="199"/>
      <c r="I192" s="226"/>
      <c r="J192" s="129"/>
    </row>
    <row r="193" spans="1:10" ht="13.5" thickBot="1" x14ac:dyDescent="0.25">
      <c r="A193" s="413" t="s">
        <v>264</v>
      </c>
      <c r="B193" s="414"/>
      <c r="C193" s="414"/>
      <c r="D193" s="414"/>
      <c r="E193" s="414"/>
      <c r="F193" s="414"/>
      <c r="G193" s="414"/>
      <c r="H193" s="414"/>
      <c r="I193" s="351"/>
      <c r="J193" s="167"/>
    </row>
    <row r="194" spans="1:10" ht="13.5" thickTop="1" x14ac:dyDescent="0.2">
      <c r="A194" s="57" t="s">
        <v>666</v>
      </c>
      <c r="B194" s="206"/>
      <c r="C194" s="206"/>
      <c r="D194" s="207"/>
      <c r="E194" s="207"/>
      <c r="F194" s="207"/>
      <c r="G194" s="208"/>
      <c r="H194" s="208"/>
      <c r="I194" s="209">
        <f>SUM(I191:I193)</f>
        <v>10000</v>
      </c>
      <c r="J194" s="116"/>
    </row>
    <row r="195" spans="1:10" x14ac:dyDescent="0.2">
      <c r="A195" s="236"/>
      <c r="B195" s="357"/>
      <c r="C195" s="357"/>
      <c r="D195" s="357"/>
      <c r="E195" s="357"/>
      <c r="F195" s="357"/>
      <c r="G195" s="237"/>
      <c r="H195" s="237"/>
      <c r="I195" s="238"/>
    </row>
    <row r="196" spans="1:10" x14ac:dyDescent="0.2">
      <c r="A196" s="52" t="s">
        <v>667</v>
      </c>
      <c r="B196" s="193"/>
      <c r="C196" s="193"/>
      <c r="D196" s="194"/>
      <c r="E196" s="194"/>
      <c r="F196" s="194"/>
      <c r="G196" s="195"/>
      <c r="H196" s="195"/>
      <c r="I196" s="196"/>
      <c r="J196" s="113"/>
    </row>
    <row r="197" spans="1:10" x14ac:dyDescent="0.2">
      <c r="A197" s="272" t="s">
        <v>85</v>
      </c>
      <c r="B197" s="228">
        <v>5311</v>
      </c>
      <c r="C197" s="228">
        <v>5171</v>
      </c>
      <c r="D197" s="255" t="s">
        <v>9</v>
      </c>
      <c r="E197" s="255" t="s">
        <v>86</v>
      </c>
      <c r="F197" s="255" t="s">
        <v>799</v>
      </c>
      <c r="G197" s="229" t="s">
        <v>87</v>
      </c>
      <c r="H197" s="229">
        <v>151988</v>
      </c>
      <c r="I197" s="226">
        <v>4699</v>
      </c>
      <c r="J197" s="72" t="s">
        <v>306</v>
      </c>
    </row>
    <row r="198" spans="1:10" x14ac:dyDescent="0.2">
      <c r="A198" s="272" t="s">
        <v>88</v>
      </c>
      <c r="B198" s="228">
        <v>5311</v>
      </c>
      <c r="C198" s="228">
        <v>5171</v>
      </c>
      <c r="D198" s="255" t="s">
        <v>9</v>
      </c>
      <c r="E198" s="255" t="s">
        <v>86</v>
      </c>
      <c r="F198" s="255" t="s">
        <v>800</v>
      </c>
      <c r="G198" s="229" t="s">
        <v>89</v>
      </c>
      <c r="H198" s="229">
        <v>85099</v>
      </c>
      <c r="I198" s="226">
        <v>605</v>
      </c>
      <c r="J198" s="72" t="s">
        <v>307</v>
      </c>
    </row>
    <row r="199" spans="1:10" x14ac:dyDescent="0.2">
      <c r="A199" s="272" t="s">
        <v>90</v>
      </c>
      <c r="B199" s="228">
        <v>5311</v>
      </c>
      <c r="C199" s="228">
        <v>5162</v>
      </c>
      <c r="D199" s="255" t="s">
        <v>9</v>
      </c>
      <c r="E199" s="255" t="s">
        <v>86</v>
      </c>
      <c r="F199" s="255" t="s">
        <v>799</v>
      </c>
      <c r="G199" s="229" t="s">
        <v>91</v>
      </c>
      <c r="H199" s="229">
        <v>13830.3</v>
      </c>
      <c r="I199" s="226">
        <v>1383.03</v>
      </c>
      <c r="J199" s="72" t="s">
        <v>308</v>
      </c>
    </row>
    <row r="200" spans="1:10" ht="13.5" thickBot="1" x14ac:dyDescent="0.25">
      <c r="A200" s="273"/>
      <c r="B200" s="274"/>
      <c r="C200" s="274"/>
      <c r="D200" s="275"/>
      <c r="E200" s="275"/>
      <c r="F200" s="275"/>
      <c r="G200" s="276"/>
      <c r="H200" s="276"/>
      <c r="I200" s="277"/>
      <c r="J200" s="130"/>
    </row>
    <row r="201" spans="1:10" ht="13.5" thickTop="1" x14ac:dyDescent="0.2">
      <c r="A201" s="57" t="s">
        <v>668</v>
      </c>
      <c r="B201" s="206"/>
      <c r="C201" s="206"/>
      <c r="D201" s="207"/>
      <c r="E201" s="207"/>
      <c r="F201" s="207"/>
      <c r="G201" s="208"/>
      <c r="H201" s="208"/>
      <c r="I201" s="209">
        <f>SUM(I197:I200)</f>
        <v>6687.03</v>
      </c>
      <c r="J201" s="116"/>
    </row>
    <row r="202" spans="1:10" x14ac:dyDescent="0.2">
      <c r="A202" s="236"/>
      <c r="B202" s="357"/>
      <c r="C202" s="357"/>
      <c r="D202" s="357"/>
      <c r="E202" s="357"/>
      <c r="F202" s="357"/>
      <c r="G202" s="237"/>
      <c r="H202" s="237"/>
      <c r="I202" s="238"/>
    </row>
    <row r="203" spans="1:10" x14ac:dyDescent="0.2">
      <c r="A203" s="52" t="s">
        <v>670</v>
      </c>
      <c r="B203" s="193"/>
      <c r="C203" s="193"/>
      <c r="D203" s="194"/>
      <c r="E203" s="194"/>
      <c r="F203" s="194"/>
      <c r="G203" s="195"/>
      <c r="H203" s="195"/>
      <c r="I203" s="196"/>
      <c r="J203" s="113"/>
    </row>
    <row r="204" spans="1:10" x14ac:dyDescent="0.2">
      <c r="A204" s="53" t="s">
        <v>652</v>
      </c>
      <c r="B204" s="239"/>
      <c r="C204" s="239"/>
      <c r="D204" s="240"/>
      <c r="E204" s="240"/>
      <c r="F204" s="240"/>
      <c r="G204" s="278"/>
      <c r="H204" s="278"/>
      <c r="I204" s="279"/>
      <c r="J204" s="125"/>
    </row>
    <row r="205" spans="1:10" x14ac:dyDescent="0.2">
      <c r="A205" s="49" t="s">
        <v>486</v>
      </c>
      <c r="B205" s="197">
        <v>2191</v>
      </c>
      <c r="C205" s="197">
        <v>5169</v>
      </c>
      <c r="D205" s="198" t="s">
        <v>9</v>
      </c>
      <c r="E205" s="198" t="s">
        <v>487</v>
      </c>
      <c r="F205" s="198" t="s">
        <v>488</v>
      </c>
      <c r="G205" s="381">
        <v>300238</v>
      </c>
      <c r="H205" s="381">
        <v>277091.5</v>
      </c>
      <c r="I205" s="260">
        <v>484</v>
      </c>
      <c r="J205" s="45" t="s">
        <v>567</v>
      </c>
    </row>
    <row r="206" spans="1:10" x14ac:dyDescent="0.2">
      <c r="A206" s="49" t="s">
        <v>486</v>
      </c>
      <c r="B206" s="197">
        <v>2191</v>
      </c>
      <c r="C206" s="197">
        <v>5169</v>
      </c>
      <c r="D206" s="198" t="s">
        <v>9</v>
      </c>
      <c r="E206" s="198" t="s">
        <v>487</v>
      </c>
      <c r="F206" s="198" t="s">
        <v>488</v>
      </c>
      <c r="G206" s="382"/>
      <c r="H206" s="382"/>
      <c r="I206" s="260">
        <v>2000</v>
      </c>
      <c r="J206" s="45" t="s">
        <v>568</v>
      </c>
    </row>
    <row r="207" spans="1:10" x14ac:dyDescent="0.2">
      <c r="A207" s="49" t="s">
        <v>486</v>
      </c>
      <c r="B207" s="197">
        <v>2191</v>
      </c>
      <c r="C207" s="197">
        <v>5169</v>
      </c>
      <c r="D207" s="198" t="s">
        <v>9</v>
      </c>
      <c r="E207" s="198" t="s">
        <v>487</v>
      </c>
      <c r="F207" s="198" t="s">
        <v>488</v>
      </c>
      <c r="G207" s="382"/>
      <c r="H207" s="382"/>
      <c r="I207" s="260">
        <v>363</v>
      </c>
      <c r="J207" s="66" t="s">
        <v>569</v>
      </c>
    </row>
    <row r="208" spans="1:10" x14ac:dyDescent="0.2">
      <c r="A208" s="49" t="s">
        <v>489</v>
      </c>
      <c r="B208" s="197">
        <v>2191</v>
      </c>
      <c r="C208" s="197">
        <v>5169</v>
      </c>
      <c r="D208" s="198" t="s">
        <v>9</v>
      </c>
      <c r="E208" s="198" t="s">
        <v>487</v>
      </c>
      <c r="F208" s="198" t="s">
        <v>488</v>
      </c>
      <c r="G208" s="382"/>
      <c r="H208" s="382"/>
      <c r="I208" s="260">
        <v>5000</v>
      </c>
      <c r="J208" s="66" t="s">
        <v>570</v>
      </c>
    </row>
    <row r="209" spans="1:10" x14ac:dyDescent="0.2">
      <c r="A209" s="49" t="s">
        <v>490</v>
      </c>
      <c r="B209" s="197">
        <v>2191</v>
      </c>
      <c r="C209" s="197">
        <v>5169</v>
      </c>
      <c r="D209" s="198" t="s">
        <v>9</v>
      </c>
      <c r="E209" s="198" t="s">
        <v>487</v>
      </c>
      <c r="F209" s="198" t="s">
        <v>488</v>
      </c>
      <c r="G209" s="382"/>
      <c r="H209" s="382"/>
      <c r="I209" s="260">
        <v>339</v>
      </c>
      <c r="J209" s="48" t="s">
        <v>571</v>
      </c>
    </row>
    <row r="210" spans="1:10" x14ac:dyDescent="0.2">
      <c r="A210" s="49" t="s">
        <v>491</v>
      </c>
      <c r="B210" s="197">
        <v>2191</v>
      </c>
      <c r="C210" s="197">
        <v>5169</v>
      </c>
      <c r="D210" s="198" t="s">
        <v>9</v>
      </c>
      <c r="E210" s="198" t="s">
        <v>487</v>
      </c>
      <c r="F210" s="198" t="s">
        <v>488</v>
      </c>
      <c r="G210" s="382"/>
      <c r="H210" s="382"/>
      <c r="I210" s="260">
        <v>340</v>
      </c>
      <c r="J210" s="45" t="s">
        <v>572</v>
      </c>
    </row>
    <row r="211" spans="1:10" x14ac:dyDescent="0.2">
      <c r="A211" s="49" t="s">
        <v>491</v>
      </c>
      <c r="B211" s="197">
        <v>2191</v>
      </c>
      <c r="C211" s="197">
        <v>5169</v>
      </c>
      <c r="D211" s="198" t="s">
        <v>9</v>
      </c>
      <c r="E211" s="198" t="s">
        <v>487</v>
      </c>
      <c r="F211" s="198" t="s">
        <v>488</v>
      </c>
      <c r="G211" s="383"/>
      <c r="H211" s="383"/>
      <c r="I211" s="260">
        <v>300</v>
      </c>
      <c r="J211" s="48" t="s">
        <v>573</v>
      </c>
    </row>
    <row r="212" spans="1:10" x14ac:dyDescent="0.2">
      <c r="A212" s="49" t="s">
        <v>492</v>
      </c>
      <c r="B212" s="197">
        <v>2191</v>
      </c>
      <c r="C212" s="197">
        <v>5175</v>
      </c>
      <c r="D212" s="198" t="s">
        <v>9</v>
      </c>
      <c r="E212" s="198" t="s">
        <v>487</v>
      </c>
      <c r="F212" s="198" t="s">
        <v>488</v>
      </c>
      <c r="G212" s="381">
        <v>58800</v>
      </c>
      <c r="H212" s="381">
        <v>35264</v>
      </c>
      <c r="I212" s="226">
        <v>5400</v>
      </c>
      <c r="J212" s="101" t="s">
        <v>574</v>
      </c>
    </row>
    <row r="213" spans="1:10" x14ac:dyDescent="0.2">
      <c r="A213" s="69" t="s">
        <v>493</v>
      </c>
      <c r="B213" s="197">
        <v>2191</v>
      </c>
      <c r="C213" s="197">
        <v>5175</v>
      </c>
      <c r="D213" s="198" t="s">
        <v>9</v>
      </c>
      <c r="E213" s="198" t="s">
        <v>487</v>
      </c>
      <c r="F213" s="198" t="s">
        <v>488</v>
      </c>
      <c r="G213" s="382"/>
      <c r="H213" s="382"/>
      <c r="I213" s="260">
        <v>6000</v>
      </c>
      <c r="J213" s="48" t="s">
        <v>575</v>
      </c>
    </row>
    <row r="214" spans="1:10" x14ac:dyDescent="0.2">
      <c r="A214" s="49" t="s">
        <v>494</v>
      </c>
      <c r="B214" s="197">
        <v>2191</v>
      </c>
      <c r="C214" s="197">
        <v>5175</v>
      </c>
      <c r="D214" s="198" t="s">
        <v>9</v>
      </c>
      <c r="E214" s="198" t="s">
        <v>487</v>
      </c>
      <c r="F214" s="198" t="s">
        <v>488</v>
      </c>
      <c r="G214" s="383"/>
      <c r="H214" s="383"/>
      <c r="I214" s="260">
        <v>5500</v>
      </c>
      <c r="J214" s="66" t="s">
        <v>576</v>
      </c>
    </row>
    <row r="215" spans="1:10" x14ac:dyDescent="0.2">
      <c r="A215" s="49" t="s">
        <v>495</v>
      </c>
      <c r="B215" s="228">
        <v>6112</v>
      </c>
      <c r="C215" s="228">
        <v>5194</v>
      </c>
      <c r="D215" s="198" t="s">
        <v>9</v>
      </c>
      <c r="E215" s="198" t="s">
        <v>487</v>
      </c>
      <c r="F215" s="255" t="s">
        <v>496</v>
      </c>
      <c r="G215" s="280">
        <v>45000</v>
      </c>
      <c r="H215" s="280">
        <v>32467</v>
      </c>
      <c r="I215" s="260">
        <v>1695</v>
      </c>
      <c r="J215" s="45" t="s">
        <v>577</v>
      </c>
    </row>
    <row r="216" spans="1:10" x14ac:dyDescent="0.2">
      <c r="A216" s="49" t="s">
        <v>497</v>
      </c>
      <c r="B216" s="228">
        <v>2143</v>
      </c>
      <c r="C216" s="228">
        <v>5138</v>
      </c>
      <c r="D216" s="198" t="s">
        <v>9</v>
      </c>
      <c r="E216" s="198" t="s">
        <v>487</v>
      </c>
      <c r="F216" s="255" t="s">
        <v>498</v>
      </c>
      <c r="G216" s="381">
        <v>440000</v>
      </c>
      <c r="H216" s="381">
        <v>234918</v>
      </c>
      <c r="I216" s="260">
        <v>360</v>
      </c>
      <c r="J216" s="45" t="s">
        <v>578</v>
      </c>
    </row>
    <row r="217" spans="1:10" x14ac:dyDescent="0.2">
      <c r="A217" s="69" t="s">
        <v>499</v>
      </c>
      <c r="B217" s="228">
        <v>2143</v>
      </c>
      <c r="C217" s="228">
        <v>5138</v>
      </c>
      <c r="D217" s="198" t="s">
        <v>9</v>
      </c>
      <c r="E217" s="198" t="s">
        <v>487</v>
      </c>
      <c r="F217" s="255" t="s">
        <v>498</v>
      </c>
      <c r="G217" s="382"/>
      <c r="H217" s="382"/>
      <c r="I217" s="260">
        <v>2173.5</v>
      </c>
      <c r="J217" s="45" t="s">
        <v>579</v>
      </c>
    </row>
    <row r="218" spans="1:10" x14ac:dyDescent="0.2">
      <c r="A218" s="154" t="s">
        <v>500</v>
      </c>
      <c r="B218" s="228">
        <v>2143</v>
      </c>
      <c r="C218" s="228">
        <v>5138</v>
      </c>
      <c r="D218" s="198" t="s">
        <v>9</v>
      </c>
      <c r="E218" s="198" t="s">
        <v>487</v>
      </c>
      <c r="F218" s="255" t="s">
        <v>498</v>
      </c>
      <c r="G218" s="382"/>
      <c r="H218" s="382"/>
      <c r="I218" s="226">
        <v>10000</v>
      </c>
      <c r="J218" s="121" t="s">
        <v>580</v>
      </c>
    </row>
    <row r="219" spans="1:10" x14ac:dyDescent="0.2">
      <c r="A219" s="154" t="s">
        <v>501</v>
      </c>
      <c r="B219" s="228">
        <v>2143</v>
      </c>
      <c r="C219" s="228">
        <v>5138</v>
      </c>
      <c r="D219" s="198" t="s">
        <v>9</v>
      </c>
      <c r="E219" s="198" t="s">
        <v>487</v>
      </c>
      <c r="F219" s="255" t="s">
        <v>498</v>
      </c>
      <c r="G219" s="382"/>
      <c r="H219" s="382"/>
      <c r="I219" s="226">
        <v>1000</v>
      </c>
      <c r="J219" s="121" t="s">
        <v>581</v>
      </c>
    </row>
    <row r="220" spans="1:10" x14ac:dyDescent="0.2">
      <c r="A220" s="69" t="s">
        <v>502</v>
      </c>
      <c r="B220" s="228">
        <v>2143</v>
      </c>
      <c r="C220" s="228">
        <v>5138</v>
      </c>
      <c r="D220" s="198" t="s">
        <v>9</v>
      </c>
      <c r="E220" s="198" t="s">
        <v>487</v>
      </c>
      <c r="F220" s="255" t="s">
        <v>498</v>
      </c>
      <c r="G220" s="382"/>
      <c r="H220" s="382"/>
      <c r="I220" s="260">
        <v>30000</v>
      </c>
      <c r="J220" s="45" t="s">
        <v>582</v>
      </c>
    </row>
    <row r="221" spans="1:10" x14ac:dyDescent="0.2">
      <c r="A221" s="69" t="s">
        <v>503</v>
      </c>
      <c r="B221" s="228">
        <v>2143</v>
      </c>
      <c r="C221" s="228">
        <v>5138</v>
      </c>
      <c r="D221" s="198" t="s">
        <v>9</v>
      </c>
      <c r="E221" s="198" t="s">
        <v>487</v>
      </c>
      <c r="F221" s="255" t="s">
        <v>498</v>
      </c>
      <c r="G221" s="382"/>
      <c r="H221" s="382"/>
      <c r="I221" s="226">
        <v>4000</v>
      </c>
      <c r="J221" s="121" t="s">
        <v>583</v>
      </c>
    </row>
    <row r="222" spans="1:10" x14ac:dyDescent="0.2">
      <c r="A222" s="69" t="s">
        <v>504</v>
      </c>
      <c r="B222" s="228">
        <v>2143</v>
      </c>
      <c r="C222" s="228">
        <v>5138</v>
      </c>
      <c r="D222" s="198" t="s">
        <v>9</v>
      </c>
      <c r="E222" s="198" t="s">
        <v>487</v>
      </c>
      <c r="F222" s="255" t="s">
        <v>498</v>
      </c>
      <c r="G222" s="382"/>
      <c r="H222" s="382"/>
      <c r="I222" s="226">
        <v>615.9</v>
      </c>
      <c r="J222" s="121" t="s">
        <v>584</v>
      </c>
    </row>
    <row r="223" spans="1:10" x14ac:dyDescent="0.2">
      <c r="A223" s="55" t="s">
        <v>505</v>
      </c>
      <c r="B223" s="228">
        <v>2143</v>
      </c>
      <c r="C223" s="228">
        <v>5138</v>
      </c>
      <c r="D223" s="198" t="s">
        <v>9</v>
      </c>
      <c r="E223" s="198" t="s">
        <v>487</v>
      </c>
      <c r="F223" s="255" t="s">
        <v>498</v>
      </c>
      <c r="G223" s="382"/>
      <c r="H223" s="382"/>
      <c r="I223" s="260">
        <v>2000</v>
      </c>
      <c r="J223" s="48" t="s">
        <v>585</v>
      </c>
    </row>
    <row r="224" spans="1:10" x14ac:dyDescent="0.2">
      <c r="A224" s="55" t="s">
        <v>506</v>
      </c>
      <c r="B224" s="228">
        <v>2143</v>
      </c>
      <c r="C224" s="228">
        <v>5138</v>
      </c>
      <c r="D224" s="198" t="s">
        <v>9</v>
      </c>
      <c r="E224" s="198" t="s">
        <v>487</v>
      </c>
      <c r="F224" s="255" t="s">
        <v>498</v>
      </c>
      <c r="G224" s="383"/>
      <c r="H224" s="383"/>
      <c r="I224" s="260">
        <v>14000</v>
      </c>
      <c r="J224" s="48" t="s">
        <v>586</v>
      </c>
    </row>
    <row r="225" spans="1:10" x14ac:dyDescent="0.2">
      <c r="A225" s="55" t="s">
        <v>507</v>
      </c>
      <c r="B225" s="228">
        <v>2143</v>
      </c>
      <c r="C225" s="228">
        <v>5169</v>
      </c>
      <c r="D225" s="198" t="s">
        <v>9</v>
      </c>
      <c r="E225" s="198" t="s">
        <v>487</v>
      </c>
      <c r="F225" s="255" t="s">
        <v>498</v>
      </c>
      <c r="G225" s="376">
        <v>413979</v>
      </c>
      <c r="H225" s="376">
        <v>427852.61</v>
      </c>
      <c r="I225" s="226">
        <v>12947</v>
      </c>
      <c r="J225" s="102" t="s">
        <v>587</v>
      </c>
    </row>
    <row r="226" spans="1:10" x14ac:dyDescent="0.2">
      <c r="A226" s="49" t="s">
        <v>508</v>
      </c>
      <c r="B226" s="228">
        <v>2143</v>
      </c>
      <c r="C226" s="228">
        <v>5169</v>
      </c>
      <c r="D226" s="198" t="s">
        <v>9</v>
      </c>
      <c r="E226" s="198" t="s">
        <v>487</v>
      </c>
      <c r="F226" s="255" t="s">
        <v>498</v>
      </c>
      <c r="G226" s="378"/>
      <c r="H226" s="378"/>
      <c r="I226" s="260">
        <v>19360</v>
      </c>
      <c r="J226" s="45" t="s">
        <v>588</v>
      </c>
    </row>
    <row r="227" spans="1:10" x14ac:dyDescent="0.2">
      <c r="A227" s="69" t="s">
        <v>509</v>
      </c>
      <c r="B227" s="228">
        <v>2143</v>
      </c>
      <c r="C227" s="228">
        <v>5171</v>
      </c>
      <c r="D227" s="198" t="s">
        <v>9</v>
      </c>
      <c r="E227" s="198" t="s">
        <v>487</v>
      </c>
      <c r="F227" s="255" t="s">
        <v>498</v>
      </c>
      <c r="G227" s="281">
        <v>16940</v>
      </c>
      <c r="H227" s="281">
        <v>0</v>
      </c>
      <c r="I227" s="260">
        <v>16940</v>
      </c>
      <c r="J227" s="45" t="s">
        <v>589</v>
      </c>
    </row>
    <row r="228" spans="1:10" x14ac:dyDescent="0.2">
      <c r="A228" s="69" t="s">
        <v>510</v>
      </c>
      <c r="B228" s="228">
        <v>3399</v>
      </c>
      <c r="C228" s="228">
        <v>5164</v>
      </c>
      <c r="D228" s="198" t="s">
        <v>9</v>
      </c>
      <c r="E228" s="198" t="s">
        <v>487</v>
      </c>
      <c r="F228" s="255" t="s">
        <v>511</v>
      </c>
      <c r="G228" s="281">
        <v>3800</v>
      </c>
      <c r="H228" s="281">
        <v>1350</v>
      </c>
      <c r="I228" s="260">
        <v>1800</v>
      </c>
      <c r="J228" s="45" t="s">
        <v>590</v>
      </c>
    </row>
    <row r="229" spans="1:10" x14ac:dyDescent="0.2">
      <c r="A229" s="69" t="s">
        <v>512</v>
      </c>
      <c r="B229" s="228">
        <v>3399</v>
      </c>
      <c r="C229" s="228">
        <v>5154</v>
      </c>
      <c r="D229" s="198" t="s">
        <v>9</v>
      </c>
      <c r="E229" s="198" t="s">
        <v>487</v>
      </c>
      <c r="F229" s="255" t="s">
        <v>511</v>
      </c>
      <c r="G229" s="281">
        <v>40000</v>
      </c>
      <c r="H229" s="281">
        <v>0</v>
      </c>
      <c r="I229" s="260">
        <v>1400</v>
      </c>
      <c r="J229" s="45" t="s">
        <v>591</v>
      </c>
    </row>
    <row r="230" spans="1:10" x14ac:dyDescent="0.2">
      <c r="A230" s="69" t="s">
        <v>513</v>
      </c>
      <c r="B230" s="228">
        <v>3399</v>
      </c>
      <c r="C230" s="228">
        <v>5169</v>
      </c>
      <c r="D230" s="198" t="s">
        <v>9</v>
      </c>
      <c r="E230" s="198" t="s">
        <v>487</v>
      </c>
      <c r="F230" s="255" t="s">
        <v>511</v>
      </c>
      <c r="G230" s="376">
        <v>940200</v>
      </c>
      <c r="H230" s="376">
        <v>592223</v>
      </c>
      <c r="I230" s="260">
        <v>2500</v>
      </c>
      <c r="J230" s="45" t="s">
        <v>592</v>
      </c>
    </row>
    <row r="231" spans="1:10" x14ac:dyDescent="0.2">
      <c r="A231" s="402" t="s">
        <v>514</v>
      </c>
      <c r="B231" s="228">
        <v>3399</v>
      </c>
      <c r="C231" s="228">
        <v>5169</v>
      </c>
      <c r="D231" s="198" t="s">
        <v>9</v>
      </c>
      <c r="E231" s="198" t="s">
        <v>487</v>
      </c>
      <c r="F231" s="255" t="s">
        <v>511</v>
      </c>
      <c r="G231" s="377"/>
      <c r="H231" s="377"/>
      <c r="I231" s="226">
        <v>62270.23</v>
      </c>
      <c r="J231" s="374" t="s">
        <v>593</v>
      </c>
    </row>
    <row r="232" spans="1:10" x14ac:dyDescent="0.2">
      <c r="A232" s="403"/>
      <c r="B232" s="228">
        <v>3399</v>
      </c>
      <c r="C232" s="228">
        <v>5169</v>
      </c>
      <c r="D232" s="198" t="s">
        <v>9</v>
      </c>
      <c r="E232" s="198" t="s">
        <v>487</v>
      </c>
      <c r="F232" s="255" t="s">
        <v>511</v>
      </c>
      <c r="G232" s="378"/>
      <c r="H232" s="378"/>
      <c r="I232" s="260">
        <v>17729.77</v>
      </c>
      <c r="J232" s="375"/>
    </row>
    <row r="233" spans="1:10" x14ac:dyDescent="0.2">
      <c r="A233" s="69" t="s">
        <v>515</v>
      </c>
      <c r="B233" s="228">
        <v>3319</v>
      </c>
      <c r="C233" s="228">
        <v>5139</v>
      </c>
      <c r="D233" s="198" t="s">
        <v>9</v>
      </c>
      <c r="E233" s="198" t="s">
        <v>487</v>
      </c>
      <c r="F233" s="255" t="s">
        <v>516</v>
      </c>
      <c r="G233" s="376">
        <v>258440</v>
      </c>
      <c r="H233" s="376">
        <v>2300</v>
      </c>
      <c r="I233" s="260">
        <v>19703</v>
      </c>
      <c r="J233" s="45" t="s">
        <v>594</v>
      </c>
    </row>
    <row r="234" spans="1:10" x14ac:dyDescent="0.2">
      <c r="A234" s="69" t="s">
        <v>517</v>
      </c>
      <c r="B234" s="228">
        <v>3319</v>
      </c>
      <c r="C234" s="228">
        <v>5139</v>
      </c>
      <c r="D234" s="198" t="s">
        <v>9</v>
      </c>
      <c r="E234" s="198" t="s">
        <v>487</v>
      </c>
      <c r="F234" s="255" t="s">
        <v>516</v>
      </c>
      <c r="G234" s="377"/>
      <c r="H234" s="377"/>
      <c r="I234" s="260">
        <v>30000</v>
      </c>
      <c r="J234" s="45" t="s">
        <v>595</v>
      </c>
    </row>
    <row r="235" spans="1:10" x14ac:dyDescent="0.2">
      <c r="A235" s="69" t="s">
        <v>518</v>
      </c>
      <c r="B235" s="228">
        <v>3319</v>
      </c>
      <c r="C235" s="228">
        <v>5139</v>
      </c>
      <c r="D235" s="198" t="s">
        <v>9</v>
      </c>
      <c r="E235" s="198" t="s">
        <v>487</v>
      </c>
      <c r="F235" s="255" t="s">
        <v>516</v>
      </c>
      <c r="G235" s="377"/>
      <c r="H235" s="377"/>
      <c r="I235" s="260">
        <v>28440</v>
      </c>
      <c r="J235" s="45" t="s">
        <v>596</v>
      </c>
    </row>
    <row r="236" spans="1:10" x14ac:dyDescent="0.2">
      <c r="A236" s="69" t="s">
        <v>519</v>
      </c>
      <c r="B236" s="228">
        <v>3319</v>
      </c>
      <c r="C236" s="228">
        <v>5139</v>
      </c>
      <c r="D236" s="198" t="s">
        <v>9</v>
      </c>
      <c r="E236" s="198" t="s">
        <v>487</v>
      </c>
      <c r="F236" s="255" t="s">
        <v>516</v>
      </c>
      <c r="G236" s="377"/>
      <c r="H236" s="377"/>
      <c r="I236" s="260">
        <v>4800</v>
      </c>
      <c r="J236" s="45" t="s">
        <v>597</v>
      </c>
    </row>
    <row r="237" spans="1:10" x14ac:dyDescent="0.2">
      <c r="A237" s="69" t="s">
        <v>520</v>
      </c>
      <c r="B237" s="228">
        <v>3319</v>
      </c>
      <c r="C237" s="228">
        <v>5139</v>
      </c>
      <c r="D237" s="198" t="s">
        <v>9</v>
      </c>
      <c r="E237" s="198" t="s">
        <v>487</v>
      </c>
      <c r="F237" s="255" t="s">
        <v>516</v>
      </c>
      <c r="G237" s="378"/>
      <c r="H237" s="378"/>
      <c r="I237" s="226">
        <v>30000</v>
      </c>
      <c r="J237" s="121" t="s">
        <v>598</v>
      </c>
    </row>
    <row r="238" spans="1:10" ht="22.5" x14ac:dyDescent="0.2">
      <c r="A238" s="69" t="s">
        <v>521</v>
      </c>
      <c r="B238" s="228">
        <v>3319</v>
      </c>
      <c r="C238" s="228">
        <v>5136</v>
      </c>
      <c r="D238" s="198" t="s">
        <v>9</v>
      </c>
      <c r="E238" s="198" t="s">
        <v>487</v>
      </c>
      <c r="F238" s="255" t="s">
        <v>516</v>
      </c>
      <c r="G238" s="229">
        <v>30000</v>
      </c>
      <c r="H238" s="229">
        <v>0</v>
      </c>
      <c r="I238" s="226">
        <v>30000</v>
      </c>
      <c r="J238" s="121" t="s">
        <v>599</v>
      </c>
    </row>
    <row r="239" spans="1:10" x14ac:dyDescent="0.2">
      <c r="A239" s="69" t="s">
        <v>522</v>
      </c>
      <c r="B239" s="228">
        <v>3319</v>
      </c>
      <c r="C239" s="228">
        <v>5138</v>
      </c>
      <c r="D239" s="198" t="s">
        <v>9</v>
      </c>
      <c r="E239" s="198" t="s">
        <v>487</v>
      </c>
      <c r="F239" s="255" t="s">
        <v>516</v>
      </c>
      <c r="G239" s="376">
        <v>22367</v>
      </c>
      <c r="H239" s="376">
        <v>11167</v>
      </c>
      <c r="I239" s="226">
        <v>3500</v>
      </c>
      <c r="J239" s="121" t="s">
        <v>600</v>
      </c>
    </row>
    <row r="240" spans="1:10" x14ac:dyDescent="0.2">
      <c r="A240" s="69" t="s">
        <v>519</v>
      </c>
      <c r="B240" s="228">
        <v>3319</v>
      </c>
      <c r="C240" s="228">
        <v>5138</v>
      </c>
      <c r="D240" s="198" t="s">
        <v>9</v>
      </c>
      <c r="E240" s="198" t="s">
        <v>487</v>
      </c>
      <c r="F240" s="255" t="s">
        <v>516</v>
      </c>
      <c r="G240" s="377"/>
      <c r="H240" s="377"/>
      <c r="I240" s="260">
        <v>3200</v>
      </c>
      <c r="J240" s="45" t="s">
        <v>597</v>
      </c>
    </row>
    <row r="241" spans="1:13" x14ac:dyDescent="0.2">
      <c r="A241" s="69" t="s">
        <v>523</v>
      </c>
      <c r="B241" s="228">
        <v>3319</v>
      </c>
      <c r="C241" s="228">
        <v>5138</v>
      </c>
      <c r="D241" s="198" t="s">
        <v>9</v>
      </c>
      <c r="E241" s="198" t="s">
        <v>487</v>
      </c>
      <c r="F241" s="255" t="s">
        <v>516</v>
      </c>
      <c r="G241" s="378"/>
      <c r="H241" s="378"/>
      <c r="I241" s="260">
        <v>1037</v>
      </c>
      <c r="J241" s="45" t="s">
        <v>601</v>
      </c>
    </row>
    <row r="242" spans="1:13" x14ac:dyDescent="0.2">
      <c r="A242" s="69" t="s">
        <v>524</v>
      </c>
      <c r="B242" s="228">
        <v>3319</v>
      </c>
      <c r="C242" s="228">
        <v>5169</v>
      </c>
      <c r="D242" s="198" t="s">
        <v>9</v>
      </c>
      <c r="E242" s="198" t="s">
        <v>487</v>
      </c>
      <c r="F242" s="255" t="s">
        <v>516</v>
      </c>
      <c r="G242" s="376">
        <v>347133</v>
      </c>
      <c r="H242" s="376">
        <v>132266.70000000001</v>
      </c>
      <c r="I242" s="226">
        <v>6000</v>
      </c>
      <c r="J242" s="121" t="s">
        <v>602</v>
      </c>
    </row>
    <row r="243" spans="1:13" ht="22.5" x14ac:dyDescent="0.2">
      <c r="A243" s="69" t="s">
        <v>525</v>
      </c>
      <c r="B243" s="228">
        <v>3319</v>
      </c>
      <c r="C243" s="228">
        <v>5169</v>
      </c>
      <c r="D243" s="198" t="s">
        <v>9</v>
      </c>
      <c r="E243" s="198" t="s">
        <v>487</v>
      </c>
      <c r="F243" s="255" t="s">
        <v>516</v>
      </c>
      <c r="G243" s="377"/>
      <c r="H243" s="377"/>
      <c r="I243" s="226">
        <v>1000</v>
      </c>
      <c r="J243" s="121" t="s">
        <v>603</v>
      </c>
    </row>
    <row r="244" spans="1:13" x14ac:dyDescent="0.2">
      <c r="A244" s="69" t="s">
        <v>526</v>
      </c>
      <c r="B244" s="228">
        <v>3319</v>
      </c>
      <c r="C244" s="228">
        <v>5169</v>
      </c>
      <c r="D244" s="198" t="s">
        <v>9</v>
      </c>
      <c r="E244" s="198" t="s">
        <v>487</v>
      </c>
      <c r="F244" s="255" t="s">
        <v>516</v>
      </c>
      <c r="G244" s="377"/>
      <c r="H244" s="377"/>
      <c r="I244" s="260">
        <v>4000</v>
      </c>
      <c r="J244" s="45" t="s">
        <v>604</v>
      </c>
    </row>
    <row r="245" spans="1:13" x14ac:dyDescent="0.2">
      <c r="A245" s="69" t="s">
        <v>527</v>
      </c>
      <c r="B245" s="228">
        <v>3319</v>
      </c>
      <c r="C245" s="228">
        <v>5169</v>
      </c>
      <c r="D245" s="198" t="s">
        <v>9</v>
      </c>
      <c r="E245" s="198" t="s">
        <v>487</v>
      </c>
      <c r="F245" s="255" t="s">
        <v>516</v>
      </c>
      <c r="G245" s="377"/>
      <c r="H245" s="377"/>
      <c r="I245" s="260">
        <v>2000</v>
      </c>
      <c r="J245" s="45" t="s">
        <v>605</v>
      </c>
    </row>
    <row r="246" spans="1:13" x14ac:dyDescent="0.2">
      <c r="A246" s="69" t="s">
        <v>528</v>
      </c>
      <c r="B246" s="228">
        <v>3319</v>
      </c>
      <c r="C246" s="228">
        <v>5169</v>
      </c>
      <c r="D246" s="198" t="s">
        <v>9</v>
      </c>
      <c r="E246" s="198" t="s">
        <v>487</v>
      </c>
      <c r="F246" s="255" t="s">
        <v>516</v>
      </c>
      <c r="G246" s="377"/>
      <c r="H246" s="377"/>
      <c r="I246" s="260">
        <v>1210</v>
      </c>
      <c r="J246" s="45" t="s">
        <v>556</v>
      </c>
    </row>
    <row r="247" spans="1:13" x14ac:dyDescent="0.2">
      <c r="A247" s="69" t="s">
        <v>529</v>
      </c>
      <c r="B247" s="228">
        <v>3319</v>
      </c>
      <c r="C247" s="228">
        <v>5169</v>
      </c>
      <c r="D247" s="198" t="s">
        <v>9</v>
      </c>
      <c r="E247" s="198" t="s">
        <v>487</v>
      </c>
      <c r="F247" s="255" t="s">
        <v>516</v>
      </c>
      <c r="G247" s="378"/>
      <c r="H247" s="378"/>
      <c r="I247" s="260">
        <v>1796.85</v>
      </c>
      <c r="J247" s="45" t="s">
        <v>606</v>
      </c>
    </row>
    <row r="248" spans="1:13" x14ac:dyDescent="0.2">
      <c r="A248" s="69" t="s">
        <v>530</v>
      </c>
      <c r="B248" s="228">
        <v>2141</v>
      </c>
      <c r="C248" s="228">
        <v>5169</v>
      </c>
      <c r="D248" s="198" t="s">
        <v>9</v>
      </c>
      <c r="E248" s="198" t="s">
        <v>487</v>
      </c>
      <c r="F248" s="255" t="s">
        <v>531</v>
      </c>
      <c r="G248" s="281">
        <v>58785</v>
      </c>
      <c r="H248" s="281">
        <v>50711</v>
      </c>
      <c r="I248" s="260">
        <v>230</v>
      </c>
      <c r="J248" s="45" t="s">
        <v>607</v>
      </c>
    </row>
    <row r="249" spans="1:13" x14ac:dyDescent="0.2">
      <c r="A249" s="69" t="s">
        <v>532</v>
      </c>
      <c r="B249" s="228">
        <v>2143</v>
      </c>
      <c r="C249" s="228">
        <v>5139</v>
      </c>
      <c r="D249" s="198" t="s">
        <v>9</v>
      </c>
      <c r="E249" s="198" t="s">
        <v>487</v>
      </c>
      <c r="F249" s="255" t="s">
        <v>533</v>
      </c>
      <c r="G249" s="376">
        <v>399000</v>
      </c>
      <c r="H249" s="376">
        <v>0</v>
      </c>
      <c r="I249" s="260">
        <v>38962</v>
      </c>
      <c r="J249" s="45" t="s">
        <v>608</v>
      </c>
    </row>
    <row r="250" spans="1:13" x14ac:dyDescent="0.2">
      <c r="A250" s="69" t="s">
        <v>817</v>
      </c>
      <c r="B250" s="228">
        <v>2143</v>
      </c>
      <c r="C250" s="228">
        <v>5139</v>
      </c>
      <c r="D250" s="198" t="s">
        <v>9</v>
      </c>
      <c r="E250" s="198" t="s">
        <v>487</v>
      </c>
      <c r="F250" s="255" t="s">
        <v>533</v>
      </c>
      <c r="G250" s="377"/>
      <c r="H250" s="377"/>
      <c r="I250" s="260">
        <v>193786.5</v>
      </c>
      <c r="J250" s="45" t="s">
        <v>818</v>
      </c>
    </row>
    <row r="251" spans="1:13" x14ac:dyDescent="0.2">
      <c r="A251" s="55" t="s">
        <v>825</v>
      </c>
      <c r="B251" s="228">
        <v>2143</v>
      </c>
      <c r="C251" s="228">
        <v>5139</v>
      </c>
      <c r="D251" s="198" t="s">
        <v>9</v>
      </c>
      <c r="E251" s="198" t="s">
        <v>487</v>
      </c>
      <c r="F251" s="255" t="s">
        <v>533</v>
      </c>
      <c r="G251" s="377"/>
      <c r="H251" s="377"/>
      <c r="I251" s="260">
        <v>164294</v>
      </c>
      <c r="J251" s="45" t="s">
        <v>826</v>
      </c>
    </row>
    <row r="252" spans="1:13" x14ac:dyDescent="0.2">
      <c r="A252" s="69" t="s">
        <v>535</v>
      </c>
      <c r="B252" s="228">
        <v>2143</v>
      </c>
      <c r="C252" s="228">
        <v>5139</v>
      </c>
      <c r="D252" s="198" t="s">
        <v>9</v>
      </c>
      <c r="E252" s="198" t="s">
        <v>487</v>
      </c>
      <c r="F252" s="255" t="s">
        <v>533</v>
      </c>
      <c r="G252" s="378"/>
      <c r="H252" s="378"/>
      <c r="I252" s="260">
        <v>1250</v>
      </c>
      <c r="J252" s="45" t="s">
        <v>610</v>
      </c>
      <c r="M252" s="368"/>
    </row>
    <row r="253" spans="1:13" x14ac:dyDescent="0.2">
      <c r="A253" s="69" t="s">
        <v>534</v>
      </c>
      <c r="B253" s="228">
        <v>2143</v>
      </c>
      <c r="C253" s="228">
        <v>5162</v>
      </c>
      <c r="D253" s="198" t="s">
        <v>9</v>
      </c>
      <c r="E253" s="198" t="s">
        <v>487</v>
      </c>
      <c r="F253" s="255" t="s">
        <v>533</v>
      </c>
      <c r="G253" s="365">
        <v>9750</v>
      </c>
      <c r="H253" s="365">
        <v>2350</v>
      </c>
      <c r="I253" s="260">
        <v>7400</v>
      </c>
      <c r="J253" s="45" t="s">
        <v>609</v>
      </c>
    </row>
    <row r="254" spans="1:13" x14ac:dyDescent="0.2">
      <c r="A254" s="69" t="s">
        <v>536</v>
      </c>
      <c r="B254" s="228">
        <v>2143</v>
      </c>
      <c r="C254" s="228">
        <v>5169</v>
      </c>
      <c r="D254" s="198" t="s">
        <v>9</v>
      </c>
      <c r="E254" s="198" t="s">
        <v>487</v>
      </c>
      <c r="F254" s="255" t="s">
        <v>533</v>
      </c>
      <c r="G254" s="376">
        <v>937667.45</v>
      </c>
      <c r="H254" s="376">
        <v>0</v>
      </c>
      <c r="I254" s="226">
        <v>12100</v>
      </c>
      <c r="J254" s="121" t="s">
        <v>611</v>
      </c>
    </row>
    <row r="255" spans="1:13" x14ac:dyDescent="0.2">
      <c r="A255" s="69" t="s">
        <v>537</v>
      </c>
      <c r="B255" s="228">
        <v>2143</v>
      </c>
      <c r="C255" s="228">
        <v>5169</v>
      </c>
      <c r="D255" s="198" t="s">
        <v>9</v>
      </c>
      <c r="E255" s="198" t="s">
        <v>487</v>
      </c>
      <c r="F255" s="255" t="s">
        <v>533</v>
      </c>
      <c r="G255" s="377"/>
      <c r="H255" s="377"/>
      <c r="I255" s="260">
        <v>45375</v>
      </c>
      <c r="J255" s="45" t="s">
        <v>612</v>
      </c>
    </row>
    <row r="256" spans="1:13" x14ac:dyDescent="0.2">
      <c r="A256" s="69" t="s">
        <v>819</v>
      </c>
      <c r="B256" s="228">
        <v>2143</v>
      </c>
      <c r="C256" s="228">
        <v>5169</v>
      </c>
      <c r="D256" s="198" t="s">
        <v>9</v>
      </c>
      <c r="E256" s="198" t="s">
        <v>487</v>
      </c>
      <c r="F256" s="255" t="s">
        <v>533</v>
      </c>
      <c r="G256" s="377"/>
      <c r="H256" s="377"/>
      <c r="I256" s="260">
        <v>119790</v>
      </c>
      <c r="J256" s="45" t="s">
        <v>820</v>
      </c>
    </row>
    <row r="257" spans="1:10" x14ac:dyDescent="0.2">
      <c r="A257" s="69" t="s">
        <v>821</v>
      </c>
      <c r="B257" s="228">
        <v>2143</v>
      </c>
      <c r="C257" s="228">
        <v>5169</v>
      </c>
      <c r="D257" s="198" t="s">
        <v>9</v>
      </c>
      <c r="E257" s="198" t="s">
        <v>487</v>
      </c>
      <c r="F257" s="255" t="s">
        <v>533</v>
      </c>
      <c r="G257" s="377"/>
      <c r="H257" s="377"/>
      <c r="I257" s="260">
        <v>12100</v>
      </c>
      <c r="J257" s="45" t="s">
        <v>822</v>
      </c>
    </row>
    <row r="258" spans="1:10" x14ac:dyDescent="0.2">
      <c r="A258" s="69" t="s">
        <v>823</v>
      </c>
      <c r="B258" s="228">
        <v>2143</v>
      </c>
      <c r="C258" s="228">
        <v>5169</v>
      </c>
      <c r="D258" s="198" t="s">
        <v>9</v>
      </c>
      <c r="E258" s="198" t="s">
        <v>487</v>
      </c>
      <c r="F258" s="255" t="s">
        <v>533</v>
      </c>
      <c r="G258" s="377"/>
      <c r="H258" s="377"/>
      <c r="I258" s="260">
        <v>314939</v>
      </c>
      <c r="J258" s="45" t="s">
        <v>824</v>
      </c>
    </row>
    <row r="259" spans="1:10" x14ac:dyDescent="0.2">
      <c r="A259" s="69" t="s">
        <v>538</v>
      </c>
      <c r="B259" s="228">
        <v>2143</v>
      </c>
      <c r="C259" s="228">
        <v>5169</v>
      </c>
      <c r="D259" s="198" t="s">
        <v>9</v>
      </c>
      <c r="E259" s="198" t="s">
        <v>487</v>
      </c>
      <c r="F259" s="255" t="s">
        <v>533</v>
      </c>
      <c r="G259" s="378"/>
      <c r="H259" s="378"/>
      <c r="I259" s="260">
        <v>6534</v>
      </c>
      <c r="J259" s="45" t="s">
        <v>613</v>
      </c>
    </row>
    <row r="260" spans="1:10" x14ac:dyDescent="0.2">
      <c r="A260" s="69" t="s">
        <v>539</v>
      </c>
      <c r="B260" s="228">
        <v>2143</v>
      </c>
      <c r="C260" s="228">
        <v>5137</v>
      </c>
      <c r="D260" s="198" t="s">
        <v>9</v>
      </c>
      <c r="E260" s="198" t="s">
        <v>487</v>
      </c>
      <c r="F260" s="255" t="s">
        <v>533</v>
      </c>
      <c r="G260" s="281">
        <v>62999</v>
      </c>
      <c r="H260" s="281">
        <v>25339</v>
      </c>
      <c r="I260" s="260">
        <v>16880</v>
      </c>
      <c r="J260" s="45" t="s">
        <v>557</v>
      </c>
    </row>
    <row r="261" spans="1:10" x14ac:dyDescent="0.2">
      <c r="A261" s="69" t="s">
        <v>540</v>
      </c>
      <c r="B261" s="228">
        <v>2143</v>
      </c>
      <c r="C261" s="228">
        <v>5164</v>
      </c>
      <c r="D261" s="198" t="s">
        <v>9</v>
      </c>
      <c r="E261" s="198" t="s">
        <v>487</v>
      </c>
      <c r="F261" s="255" t="s">
        <v>533</v>
      </c>
      <c r="G261" s="229">
        <v>5707</v>
      </c>
      <c r="H261" s="229">
        <v>0</v>
      </c>
      <c r="I261" s="226">
        <v>3207</v>
      </c>
      <c r="J261" s="121" t="s">
        <v>614</v>
      </c>
    </row>
    <row r="262" spans="1:10" x14ac:dyDescent="0.2">
      <c r="A262" s="69" t="s">
        <v>541</v>
      </c>
      <c r="B262" s="228">
        <v>3399</v>
      </c>
      <c r="C262" s="228">
        <v>5169</v>
      </c>
      <c r="D262" s="198" t="s">
        <v>9</v>
      </c>
      <c r="E262" s="198" t="s">
        <v>487</v>
      </c>
      <c r="F262" s="255" t="s">
        <v>542</v>
      </c>
      <c r="G262" s="376">
        <v>952543</v>
      </c>
      <c r="H262" s="376">
        <v>546555.23</v>
      </c>
      <c r="I262" s="226">
        <v>4400</v>
      </c>
      <c r="J262" s="121" t="s">
        <v>615</v>
      </c>
    </row>
    <row r="263" spans="1:10" x14ac:dyDescent="0.2">
      <c r="A263" s="69" t="s">
        <v>543</v>
      </c>
      <c r="B263" s="228">
        <v>3399</v>
      </c>
      <c r="C263" s="228">
        <v>5169</v>
      </c>
      <c r="D263" s="198" t="s">
        <v>9</v>
      </c>
      <c r="E263" s="198" t="s">
        <v>487</v>
      </c>
      <c r="F263" s="255" t="s">
        <v>542</v>
      </c>
      <c r="G263" s="377"/>
      <c r="H263" s="377"/>
      <c r="I263" s="260">
        <v>1762</v>
      </c>
      <c r="J263" s="45" t="s">
        <v>616</v>
      </c>
    </row>
    <row r="264" spans="1:10" x14ac:dyDescent="0.2">
      <c r="A264" s="69" t="s">
        <v>544</v>
      </c>
      <c r="B264" s="228">
        <v>3399</v>
      </c>
      <c r="C264" s="228">
        <v>5169</v>
      </c>
      <c r="D264" s="198" t="s">
        <v>9</v>
      </c>
      <c r="E264" s="198" t="s">
        <v>487</v>
      </c>
      <c r="F264" s="255" t="s">
        <v>542</v>
      </c>
      <c r="G264" s="377"/>
      <c r="H264" s="377"/>
      <c r="I264" s="260">
        <v>1210</v>
      </c>
      <c r="J264" s="45" t="s">
        <v>617</v>
      </c>
    </row>
    <row r="265" spans="1:10" x14ac:dyDescent="0.2">
      <c r="A265" s="69" t="s">
        <v>545</v>
      </c>
      <c r="B265" s="228">
        <v>3399</v>
      </c>
      <c r="C265" s="228">
        <v>5169</v>
      </c>
      <c r="D265" s="198" t="s">
        <v>9</v>
      </c>
      <c r="E265" s="198" t="s">
        <v>487</v>
      </c>
      <c r="F265" s="255" t="s">
        <v>542</v>
      </c>
      <c r="G265" s="377"/>
      <c r="H265" s="377"/>
      <c r="I265" s="260">
        <v>8520</v>
      </c>
      <c r="J265" s="45" t="s">
        <v>558</v>
      </c>
    </row>
    <row r="266" spans="1:10" x14ac:dyDescent="0.2">
      <c r="A266" s="69" t="s">
        <v>546</v>
      </c>
      <c r="B266" s="228">
        <v>3399</v>
      </c>
      <c r="C266" s="228">
        <v>5169</v>
      </c>
      <c r="D266" s="198" t="s">
        <v>9</v>
      </c>
      <c r="E266" s="198" t="s">
        <v>487</v>
      </c>
      <c r="F266" s="255" t="s">
        <v>542</v>
      </c>
      <c r="G266" s="377"/>
      <c r="H266" s="377"/>
      <c r="I266" s="260">
        <v>25000</v>
      </c>
      <c r="J266" s="45" t="s">
        <v>559</v>
      </c>
    </row>
    <row r="267" spans="1:10" x14ac:dyDescent="0.2">
      <c r="A267" s="69" t="s">
        <v>547</v>
      </c>
      <c r="B267" s="228">
        <v>3399</v>
      </c>
      <c r="C267" s="228">
        <v>5169</v>
      </c>
      <c r="D267" s="198" t="s">
        <v>9</v>
      </c>
      <c r="E267" s="198" t="s">
        <v>487</v>
      </c>
      <c r="F267" s="255" t="s">
        <v>542</v>
      </c>
      <c r="G267" s="378"/>
      <c r="H267" s="378"/>
      <c r="I267" s="260">
        <v>13612.5</v>
      </c>
      <c r="J267" s="45" t="s">
        <v>618</v>
      </c>
    </row>
    <row r="268" spans="1:10" x14ac:dyDescent="0.2">
      <c r="A268" s="69" t="s">
        <v>801</v>
      </c>
      <c r="B268" s="228">
        <v>2141</v>
      </c>
      <c r="C268" s="228">
        <v>5194</v>
      </c>
      <c r="D268" s="198" t="s">
        <v>9</v>
      </c>
      <c r="E268" s="198" t="s">
        <v>487</v>
      </c>
      <c r="F268" s="255" t="s">
        <v>548</v>
      </c>
      <c r="G268" s="376">
        <v>539000</v>
      </c>
      <c r="H268" s="376">
        <v>284667.2</v>
      </c>
      <c r="I268" s="226">
        <v>8000</v>
      </c>
      <c r="J268" s="121" t="s">
        <v>619</v>
      </c>
    </row>
    <row r="269" spans="1:10" x14ac:dyDescent="0.2">
      <c r="A269" s="69" t="s">
        <v>802</v>
      </c>
      <c r="B269" s="228">
        <v>2141</v>
      </c>
      <c r="C269" s="228">
        <v>5194</v>
      </c>
      <c r="D269" s="198" t="s">
        <v>9</v>
      </c>
      <c r="E269" s="198" t="s">
        <v>487</v>
      </c>
      <c r="F269" s="255" t="s">
        <v>548</v>
      </c>
      <c r="G269" s="377"/>
      <c r="H269" s="377"/>
      <c r="I269" s="226">
        <v>34000</v>
      </c>
      <c r="J269" s="121" t="s">
        <v>620</v>
      </c>
    </row>
    <row r="270" spans="1:10" x14ac:dyDescent="0.2">
      <c r="A270" s="69" t="s">
        <v>549</v>
      </c>
      <c r="B270" s="228">
        <v>2141</v>
      </c>
      <c r="C270" s="228">
        <v>5194</v>
      </c>
      <c r="D270" s="198" t="s">
        <v>9</v>
      </c>
      <c r="E270" s="198" t="s">
        <v>487</v>
      </c>
      <c r="F270" s="255" t="s">
        <v>548</v>
      </c>
      <c r="G270" s="377"/>
      <c r="H270" s="377"/>
      <c r="I270" s="226">
        <v>11701.9</v>
      </c>
      <c r="J270" s="121" t="s">
        <v>621</v>
      </c>
    </row>
    <row r="271" spans="1:10" x14ac:dyDescent="0.2">
      <c r="A271" s="69" t="s">
        <v>550</v>
      </c>
      <c r="B271" s="228">
        <v>2141</v>
      </c>
      <c r="C271" s="228">
        <v>5194</v>
      </c>
      <c r="D271" s="198" t="s">
        <v>9</v>
      </c>
      <c r="E271" s="198" t="s">
        <v>487</v>
      </c>
      <c r="F271" s="255" t="s">
        <v>548</v>
      </c>
      <c r="G271" s="377"/>
      <c r="H271" s="377"/>
      <c r="I271" s="226">
        <v>4500</v>
      </c>
      <c r="J271" s="121" t="s">
        <v>622</v>
      </c>
    </row>
    <row r="272" spans="1:10" x14ac:dyDescent="0.2">
      <c r="A272" s="69" t="s">
        <v>551</v>
      </c>
      <c r="B272" s="228">
        <v>2141</v>
      </c>
      <c r="C272" s="228">
        <v>5194</v>
      </c>
      <c r="D272" s="198" t="s">
        <v>9</v>
      </c>
      <c r="E272" s="198" t="s">
        <v>487</v>
      </c>
      <c r="F272" s="255" t="s">
        <v>548</v>
      </c>
      <c r="G272" s="377"/>
      <c r="H272" s="377"/>
      <c r="I272" s="226">
        <v>18000</v>
      </c>
      <c r="J272" s="121" t="s">
        <v>623</v>
      </c>
    </row>
    <row r="273" spans="1:10" x14ac:dyDescent="0.2">
      <c r="A273" s="69" t="s">
        <v>552</v>
      </c>
      <c r="B273" s="228">
        <v>2141</v>
      </c>
      <c r="C273" s="228">
        <v>5194</v>
      </c>
      <c r="D273" s="198" t="s">
        <v>9</v>
      </c>
      <c r="E273" s="198" t="s">
        <v>487</v>
      </c>
      <c r="F273" s="255" t="s">
        <v>548</v>
      </c>
      <c r="G273" s="377"/>
      <c r="H273" s="377"/>
      <c r="I273" s="226">
        <v>42000</v>
      </c>
      <c r="J273" s="121" t="s">
        <v>624</v>
      </c>
    </row>
    <row r="274" spans="1:10" x14ac:dyDescent="0.2">
      <c r="A274" s="69" t="s">
        <v>553</v>
      </c>
      <c r="B274" s="228">
        <v>2141</v>
      </c>
      <c r="C274" s="228">
        <v>5194</v>
      </c>
      <c r="D274" s="198" t="s">
        <v>9</v>
      </c>
      <c r="E274" s="198" t="s">
        <v>487</v>
      </c>
      <c r="F274" s="255" t="s">
        <v>548</v>
      </c>
      <c r="G274" s="378"/>
      <c r="H274" s="378"/>
      <c r="I274" s="226">
        <v>41500</v>
      </c>
      <c r="J274" s="121" t="s">
        <v>625</v>
      </c>
    </row>
    <row r="275" spans="1:10" x14ac:dyDescent="0.2">
      <c r="A275" s="69" t="s">
        <v>554</v>
      </c>
      <c r="B275" s="228">
        <v>2141</v>
      </c>
      <c r="C275" s="228">
        <v>5169</v>
      </c>
      <c r="D275" s="198" t="s">
        <v>9</v>
      </c>
      <c r="E275" s="198" t="s">
        <v>487</v>
      </c>
      <c r="F275" s="255" t="s">
        <v>555</v>
      </c>
      <c r="G275" s="281">
        <v>1600000</v>
      </c>
      <c r="H275" s="281">
        <v>1361914.85</v>
      </c>
      <c r="I275" s="260">
        <v>130002.4</v>
      </c>
      <c r="J275" s="45" t="s">
        <v>560</v>
      </c>
    </row>
    <row r="276" spans="1:10" x14ac:dyDescent="0.2">
      <c r="A276" s="69"/>
      <c r="B276" s="228"/>
      <c r="C276" s="228"/>
      <c r="D276" s="198"/>
      <c r="E276" s="198"/>
      <c r="F276" s="255"/>
      <c r="G276" s="281"/>
      <c r="H276" s="281"/>
      <c r="I276" s="260"/>
      <c r="J276" s="45"/>
    </row>
    <row r="277" spans="1:10" x14ac:dyDescent="0.2">
      <c r="A277" s="53" t="s">
        <v>653</v>
      </c>
      <c r="B277" s="239"/>
      <c r="C277" s="239"/>
      <c r="D277" s="240"/>
      <c r="E277" s="240"/>
      <c r="F277" s="240"/>
      <c r="G277" s="278"/>
      <c r="H277" s="278"/>
      <c r="I277" s="279">
        <f>SUM(I205:I276)</f>
        <v>1674260.5499999998</v>
      </c>
      <c r="J277" s="125"/>
    </row>
    <row r="278" spans="1:10" x14ac:dyDescent="0.2">
      <c r="A278" s="49"/>
      <c r="B278" s="197"/>
      <c r="C278" s="197"/>
      <c r="D278" s="198"/>
      <c r="E278" s="198"/>
      <c r="F278" s="198"/>
      <c r="G278" s="199"/>
      <c r="H278" s="199"/>
      <c r="I278" s="226"/>
      <c r="J278" s="121"/>
    </row>
    <row r="279" spans="1:10" x14ac:dyDescent="0.2">
      <c r="A279" s="53" t="s">
        <v>654</v>
      </c>
      <c r="B279" s="239"/>
      <c r="C279" s="239"/>
      <c r="D279" s="240"/>
      <c r="E279" s="240"/>
      <c r="F279" s="240"/>
      <c r="G279" s="278"/>
      <c r="H279" s="278"/>
      <c r="I279" s="279"/>
      <c r="J279" s="125"/>
    </row>
    <row r="280" spans="1:10" x14ac:dyDescent="0.2">
      <c r="A280" s="49" t="s">
        <v>561</v>
      </c>
      <c r="B280" s="228">
        <v>3312</v>
      </c>
      <c r="C280" s="228">
        <v>5169</v>
      </c>
      <c r="D280" s="198" t="s">
        <v>9</v>
      </c>
      <c r="E280" s="255" t="s">
        <v>562</v>
      </c>
      <c r="F280" s="255" t="s">
        <v>563</v>
      </c>
      <c r="G280" s="376">
        <v>612557</v>
      </c>
      <c r="H280" s="376">
        <v>558070.74</v>
      </c>
      <c r="I280" s="260">
        <v>2500</v>
      </c>
      <c r="J280" s="45" t="s">
        <v>626</v>
      </c>
    </row>
    <row r="281" spans="1:10" x14ac:dyDescent="0.2">
      <c r="A281" s="49" t="s">
        <v>564</v>
      </c>
      <c r="B281" s="228">
        <v>3312</v>
      </c>
      <c r="C281" s="228">
        <v>5169</v>
      </c>
      <c r="D281" s="198" t="s">
        <v>9</v>
      </c>
      <c r="E281" s="255" t="s">
        <v>562</v>
      </c>
      <c r="F281" s="255" t="s">
        <v>563</v>
      </c>
      <c r="G281" s="378"/>
      <c r="H281" s="378"/>
      <c r="I281" s="260">
        <v>6800</v>
      </c>
      <c r="J281" s="45" t="s">
        <v>627</v>
      </c>
    </row>
    <row r="282" spans="1:10" x14ac:dyDescent="0.2">
      <c r="A282" s="49" t="s">
        <v>565</v>
      </c>
      <c r="B282" s="228">
        <v>3312</v>
      </c>
      <c r="C282" s="228">
        <v>5169</v>
      </c>
      <c r="D282" s="198" t="s">
        <v>9</v>
      </c>
      <c r="E282" s="255" t="s">
        <v>562</v>
      </c>
      <c r="F282" s="255" t="s">
        <v>566</v>
      </c>
      <c r="G282" s="281">
        <v>330604</v>
      </c>
      <c r="H282" s="281">
        <v>305751</v>
      </c>
      <c r="I282" s="260">
        <v>12000</v>
      </c>
      <c r="J282" s="45" t="s">
        <v>628</v>
      </c>
    </row>
    <row r="283" spans="1:10" x14ac:dyDescent="0.2">
      <c r="A283" s="56"/>
      <c r="B283" s="282"/>
      <c r="C283" s="282"/>
      <c r="D283" s="283"/>
      <c r="E283" s="283"/>
      <c r="F283" s="283"/>
      <c r="G283" s="284"/>
      <c r="H283" s="284"/>
      <c r="I283" s="271"/>
      <c r="J283" s="121"/>
    </row>
    <row r="284" spans="1:10" x14ac:dyDescent="0.2">
      <c r="A284" s="53" t="s">
        <v>655</v>
      </c>
      <c r="B284" s="239"/>
      <c r="C284" s="239"/>
      <c r="D284" s="240"/>
      <c r="E284" s="240"/>
      <c r="F284" s="240"/>
      <c r="G284" s="278"/>
      <c r="H284" s="278"/>
      <c r="I284" s="279">
        <f>SUM(I280:I283)</f>
        <v>21300</v>
      </c>
      <c r="J284" s="125"/>
    </row>
    <row r="285" spans="1:10" ht="13.5" thickBot="1" x14ac:dyDescent="0.25">
      <c r="A285" s="155"/>
      <c r="B285" s="202"/>
      <c r="C285" s="202"/>
      <c r="D285" s="203"/>
      <c r="E285" s="203"/>
      <c r="F285" s="203"/>
      <c r="G285" s="204"/>
      <c r="H285" s="204"/>
      <c r="I285" s="205"/>
      <c r="J285" s="160"/>
    </row>
    <row r="286" spans="1:10" ht="13.5" thickTop="1" x14ac:dyDescent="0.2">
      <c r="A286" s="57" t="s">
        <v>669</v>
      </c>
      <c r="B286" s="206"/>
      <c r="C286" s="206"/>
      <c r="D286" s="207"/>
      <c r="E286" s="207"/>
      <c r="F286" s="207"/>
      <c r="G286" s="208"/>
      <c r="H286" s="208"/>
      <c r="I286" s="208">
        <f>I277+I284</f>
        <v>1695560.5499999998</v>
      </c>
      <c r="J286" s="116"/>
    </row>
    <row r="287" spans="1:10" x14ac:dyDescent="0.2">
      <c r="A287" s="236"/>
      <c r="B287" s="357"/>
      <c r="C287" s="357"/>
      <c r="D287" s="357"/>
      <c r="E287" s="357"/>
      <c r="F287" s="357"/>
      <c r="G287" s="237"/>
      <c r="H287" s="237"/>
      <c r="I287" s="238"/>
    </row>
    <row r="288" spans="1:10" x14ac:dyDescent="0.2">
      <c r="A288" s="52" t="s">
        <v>27</v>
      </c>
      <c r="B288" s="193"/>
      <c r="C288" s="193"/>
      <c r="D288" s="194"/>
      <c r="E288" s="194"/>
      <c r="F288" s="194"/>
      <c r="G288" s="195"/>
      <c r="H288" s="195"/>
      <c r="I288" s="196"/>
      <c r="J288" s="113"/>
    </row>
    <row r="289" spans="1:10" x14ac:dyDescent="0.2">
      <c r="A289" s="53" t="s">
        <v>25</v>
      </c>
      <c r="B289" s="239"/>
      <c r="C289" s="239"/>
      <c r="D289" s="240"/>
      <c r="E289" s="240"/>
      <c r="F289" s="240"/>
      <c r="G289" s="241"/>
      <c r="H289" s="241"/>
      <c r="I289" s="242"/>
      <c r="J289" s="125"/>
    </row>
    <row r="290" spans="1:10" x14ac:dyDescent="0.2">
      <c r="A290" s="49" t="s">
        <v>95</v>
      </c>
      <c r="B290" s="197">
        <v>3745</v>
      </c>
      <c r="C290" s="197">
        <v>5901</v>
      </c>
      <c r="D290" s="198" t="s">
        <v>9</v>
      </c>
      <c r="E290" s="198" t="s">
        <v>96</v>
      </c>
      <c r="F290" s="198" t="s">
        <v>97</v>
      </c>
      <c r="G290" s="285">
        <v>47535.199999999997</v>
      </c>
      <c r="H290" s="285">
        <v>0</v>
      </c>
      <c r="I290" s="226">
        <v>47535.199999999997</v>
      </c>
      <c r="J290" s="121" t="s">
        <v>309</v>
      </c>
    </row>
    <row r="291" spans="1:10" x14ac:dyDescent="0.2">
      <c r="A291" s="49" t="s">
        <v>98</v>
      </c>
      <c r="B291" s="197">
        <v>3741</v>
      </c>
      <c r="C291" s="197">
        <v>5169</v>
      </c>
      <c r="D291" s="198" t="s">
        <v>9</v>
      </c>
      <c r="E291" s="198" t="s">
        <v>96</v>
      </c>
      <c r="F291" s="198" t="s">
        <v>99</v>
      </c>
      <c r="G291" s="199">
        <v>333969</v>
      </c>
      <c r="H291" s="199">
        <v>254818</v>
      </c>
      <c r="I291" s="226">
        <v>50000</v>
      </c>
      <c r="J291" s="121" t="s">
        <v>100</v>
      </c>
    </row>
    <row r="292" spans="1:10" x14ac:dyDescent="0.2">
      <c r="A292" s="49" t="s">
        <v>101</v>
      </c>
      <c r="B292" s="197">
        <v>3749</v>
      </c>
      <c r="C292" s="197">
        <v>5169</v>
      </c>
      <c r="D292" s="198" t="s">
        <v>9</v>
      </c>
      <c r="E292" s="198" t="s">
        <v>96</v>
      </c>
      <c r="F292" s="198" t="s">
        <v>11</v>
      </c>
      <c r="G292" s="285">
        <v>222740</v>
      </c>
      <c r="H292" s="285">
        <v>87447</v>
      </c>
      <c r="I292" s="226">
        <v>112772</v>
      </c>
      <c r="J292" s="121" t="s">
        <v>102</v>
      </c>
    </row>
    <row r="293" spans="1:10" x14ac:dyDescent="0.2">
      <c r="A293" s="49" t="s">
        <v>103</v>
      </c>
      <c r="B293" s="197">
        <v>3792</v>
      </c>
      <c r="C293" s="197">
        <v>5169</v>
      </c>
      <c r="D293" s="198" t="s">
        <v>9</v>
      </c>
      <c r="E293" s="198" t="s">
        <v>96</v>
      </c>
      <c r="F293" s="198" t="s">
        <v>104</v>
      </c>
      <c r="G293" s="199">
        <v>203305</v>
      </c>
      <c r="H293" s="199">
        <v>186980</v>
      </c>
      <c r="I293" s="226">
        <v>7260</v>
      </c>
      <c r="J293" s="121" t="s">
        <v>105</v>
      </c>
    </row>
    <row r="294" spans="1:10" x14ac:dyDescent="0.2">
      <c r="A294" s="49" t="s">
        <v>106</v>
      </c>
      <c r="B294" s="197">
        <v>3745</v>
      </c>
      <c r="C294" s="197">
        <v>5169</v>
      </c>
      <c r="D294" s="198" t="s">
        <v>9</v>
      </c>
      <c r="E294" s="198" t="s">
        <v>96</v>
      </c>
      <c r="F294" s="198" t="s">
        <v>107</v>
      </c>
      <c r="G294" s="285">
        <v>267677</v>
      </c>
      <c r="H294" s="285">
        <v>265623.2</v>
      </c>
      <c r="I294" s="226">
        <v>2053.8000000000002</v>
      </c>
      <c r="J294" s="121" t="s">
        <v>310</v>
      </c>
    </row>
    <row r="295" spans="1:10" x14ac:dyDescent="0.2">
      <c r="A295" s="49" t="s">
        <v>108</v>
      </c>
      <c r="B295" s="197">
        <v>1014</v>
      </c>
      <c r="C295" s="197">
        <v>5133</v>
      </c>
      <c r="D295" s="198" t="s">
        <v>9</v>
      </c>
      <c r="E295" s="198" t="s">
        <v>96</v>
      </c>
      <c r="F295" s="198" t="s">
        <v>109</v>
      </c>
      <c r="G295" s="285">
        <v>118181.2</v>
      </c>
      <c r="H295" s="285">
        <v>114516.2</v>
      </c>
      <c r="I295" s="226">
        <v>3665</v>
      </c>
      <c r="J295" s="374" t="s">
        <v>311</v>
      </c>
    </row>
    <row r="296" spans="1:10" x14ac:dyDescent="0.2">
      <c r="A296" s="49" t="s">
        <v>108</v>
      </c>
      <c r="B296" s="197">
        <v>1014</v>
      </c>
      <c r="C296" s="197">
        <v>5169</v>
      </c>
      <c r="D296" s="198" t="s">
        <v>9</v>
      </c>
      <c r="E296" s="198" t="s">
        <v>96</v>
      </c>
      <c r="F296" s="198" t="s">
        <v>109</v>
      </c>
      <c r="G296" s="381">
        <v>94010.8</v>
      </c>
      <c r="H296" s="381">
        <v>82195</v>
      </c>
      <c r="I296" s="226">
        <v>5000</v>
      </c>
      <c r="J296" s="375"/>
    </row>
    <row r="297" spans="1:10" x14ac:dyDescent="0.2">
      <c r="A297" s="49" t="s">
        <v>108</v>
      </c>
      <c r="B297" s="197">
        <v>1014</v>
      </c>
      <c r="C297" s="197">
        <v>5169</v>
      </c>
      <c r="D297" s="198" t="s">
        <v>9</v>
      </c>
      <c r="E297" s="198" t="s">
        <v>96</v>
      </c>
      <c r="F297" s="198" t="s">
        <v>109</v>
      </c>
      <c r="G297" s="383"/>
      <c r="H297" s="383"/>
      <c r="I297" s="226">
        <v>2824.8</v>
      </c>
      <c r="J297" s="374">
        <v>20079900336</v>
      </c>
    </row>
    <row r="298" spans="1:10" x14ac:dyDescent="0.2">
      <c r="A298" s="49" t="s">
        <v>108</v>
      </c>
      <c r="B298" s="197">
        <v>1014</v>
      </c>
      <c r="C298" s="197">
        <v>5365</v>
      </c>
      <c r="D298" s="198" t="s">
        <v>9</v>
      </c>
      <c r="E298" s="198" t="s">
        <v>96</v>
      </c>
      <c r="F298" s="198" t="s">
        <v>109</v>
      </c>
      <c r="G298" s="285">
        <v>1520</v>
      </c>
      <c r="H298" s="285">
        <v>1484.35</v>
      </c>
      <c r="I298" s="226">
        <v>35.65</v>
      </c>
      <c r="J298" s="375"/>
    </row>
    <row r="299" spans="1:10" x14ac:dyDescent="0.2">
      <c r="A299" s="49" t="s">
        <v>108</v>
      </c>
      <c r="B299" s="197">
        <v>1014</v>
      </c>
      <c r="C299" s="197">
        <v>5137</v>
      </c>
      <c r="D299" s="198" t="s">
        <v>9</v>
      </c>
      <c r="E299" s="198" t="s">
        <v>96</v>
      </c>
      <c r="F299" s="198" t="s">
        <v>109</v>
      </c>
      <c r="G299" s="286">
        <v>70170</v>
      </c>
      <c r="H299" s="286">
        <v>55628.74</v>
      </c>
      <c r="I299" s="226">
        <v>14391.74</v>
      </c>
      <c r="J299" s="121" t="s">
        <v>110</v>
      </c>
    </row>
    <row r="300" spans="1:10" x14ac:dyDescent="0.2">
      <c r="A300" s="49" t="s">
        <v>108</v>
      </c>
      <c r="B300" s="197">
        <v>1014</v>
      </c>
      <c r="C300" s="197">
        <v>5162</v>
      </c>
      <c r="D300" s="198" t="s">
        <v>9</v>
      </c>
      <c r="E300" s="198" t="s">
        <v>96</v>
      </c>
      <c r="F300" s="198" t="s">
        <v>109</v>
      </c>
      <c r="G300" s="285">
        <v>12000</v>
      </c>
      <c r="H300" s="285">
        <v>11194.14</v>
      </c>
      <c r="I300" s="226">
        <v>805.86</v>
      </c>
      <c r="J300" s="121" t="s">
        <v>312</v>
      </c>
    </row>
    <row r="301" spans="1:10" x14ac:dyDescent="0.2">
      <c r="A301" s="49" t="s">
        <v>108</v>
      </c>
      <c r="B301" s="197">
        <v>1014</v>
      </c>
      <c r="C301" s="197">
        <v>5151</v>
      </c>
      <c r="D301" s="198" t="s">
        <v>9</v>
      </c>
      <c r="E301" s="198" t="s">
        <v>96</v>
      </c>
      <c r="F301" s="198" t="s">
        <v>109</v>
      </c>
      <c r="G301" s="285">
        <v>16000</v>
      </c>
      <c r="H301" s="285">
        <v>15391.7</v>
      </c>
      <c r="I301" s="226">
        <v>608.29999999999995</v>
      </c>
      <c r="J301" s="121" t="s">
        <v>230</v>
      </c>
    </row>
    <row r="302" spans="1:10" x14ac:dyDescent="0.2">
      <c r="A302" s="49" t="s">
        <v>108</v>
      </c>
      <c r="B302" s="197">
        <v>1014</v>
      </c>
      <c r="C302" s="197">
        <v>5154</v>
      </c>
      <c r="D302" s="198" t="s">
        <v>9</v>
      </c>
      <c r="E302" s="198" t="s">
        <v>96</v>
      </c>
      <c r="F302" s="198" t="s">
        <v>109</v>
      </c>
      <c r="G302" s="285">
        <v>100000</v>
      </c>
      <c r="H302" s="285">
        <v>84000</v>
      </c>
      <c r="I302" s="226">
        <v>16000</v>
      </c>
      <c r="J302" s="121" t="s">
        <v>313</v>
      </c>
    </row>
    <row r="303" spans="1:10" x14ac:dyDescent="0.2">
      <c r="A303" s="49" t="s">
        <v>108</v>
      </c>
      <c r="B303" s="197">
        <v>1014</v>
      </c>
      <c r="C303" s="197">
        <v>5169</v>
      </c>
      <c r="D303" s="198" t="s">
        <v>9</v>
      </c>
      <c r="E303" s="198" t="s">
        <v>96</v>
      </c>
      <c r="F303" s="198" t="s">
        <v>109</v>
      </c>
      <c r="G303" s="285"/>
      <c r="H303" s="285"/>
      <c r="I303" s="226">
        <v>7299</v>
      </c>
      <c r="J303" s="73" t="s">
        <v>263</v>
      </c>
    </row>
    <row r="304" spans="1:10" x14ac:dyDescent="0.2">
      <c r="A304" s="49"/>
      <c r="B304" s="197"/>
      <c r="C304" s="197"/>
      <c r="D304" s="198"/>
      <c r="E304" s="198"/>
      <c r="F304" s="198"/>
      <c r="G304" s="285"/>
      <c r="H304" s="285"/>
      <c r="I304" s="226"/>
      <c r="J304" s="121"/>
    </row>
    <row r="305" spans="1:10" x14ac:dyDescent="0.2">
      <c r="A305" s="410" t="s">
        <v>266</v>
      </c>
      <c r="B305" s="411"/>
      <c r="C305" s="411"/>
      <c r="D305" s="411"/>
      <c r="E305" s="411"/>
      <c r="F305" s="411"/>
      <c r="G305" s="411"/>
      <c r="H305" s="412"/>
      <c r="I305" s="131"/>
      <c r="J305" s="131"/>
    </row>
    <row r="306" spans="1:10" x14ac:dyDescent="0.2">
      <c r="A306" s="287" t="s">
        <v>26</v>
      </c>
      <c r="B306" s="288"/>
      <c r="C306" s="288"/>
      <c r="D306" s="289"/>
      <c r="E306" s="289"/>
      <c r="F306" s="289"/>
      <c r="G306" s="290"/>
      <c r="H306" s="290"/>
      <c r="I306" s="291"/>
      <c r="J306" s="132"/>
    </row>
    <row r="307" spans="1:10" x14ac:dyDescent="0.2">
      <c r="A307" s="49" t="s">
        <v>111</v>
      </c>
      <c r="B307" s="197">
        <v>3721</v>
      </c>
      <c r="C307" s="197">
        <v>5169</v>
      </c>
      <c r="D307" s="198" t="s">
        <v>9</v>
      </c>
      <c r="E307" s="198" t="s">
        <v>96</v>
      </c>
      <c r="F307" s="198" t="s">
        <v>112</v>
      </c>
      <c r="G307" s="285">
        <v>421500</v>
      </c>
      <c r="H307" s="285">
        <v>244804.95</v>
      </c>
      <c r="I307" s="226">
        <v>176695.05</v>
      </c>
      <c r="J307" s="374">
        <v>20079900006</v>
      </c>
    </row>
    <row r="308" spans="1:10" x14ac:dyDescent="0.2">
      <c r="A308" s="49" t="s">
        <v>111</v>
      </c>
      <c r="B308" s="197">
        <v>3722</v>
      </c>
      <c r="C308" s="197">
        <v>5169</v>
      </c>
      <c r="D308" s="198" t="s">
        <v>9</v>
      </c>
      <c r="E308" s="198" t="s">
        <v>96</v>
      </c>
      <c r="F308" s="198" t="s">
        <v>112</v>
      </c>
      <c r="G308" s="285">
        <v>40960523</v>
      </c>
      <c r="H308" s="285">
        <v>39765989.57</v>
      </c>
      <c r="I308" s="226">
        <v>1194533</v>
      </c>
      <c r="J308" s="390"/>
    </row>
    <row r="309" spans="1:10" x14ac:dyDescent="0.2">
      <c r="A309" s="49" t="s">
        <v>111</v>
      </c>
      <c r="B309" s="197">
        <v>3722</v>
      </c>
      <c r="C309" s="197">
        <v>5365</v>
      </c>
      <c r="D309" s="198" t="s">
        <v>9</v>
      </c>
      <c r="E309" s="198" t="s">
        <v>96</v>
      </c>
      <c r="F309" s="198" t="s">
        <v>112</v>
      </c>
      <c r="G309" s="285">
        <v>8345000</v>
      </c>
      <c r="H309" s="285">
        <v>7516088.4800000004</v>
      </c>
      <c r="I309" s="226">
        <v>828911.5</v>
      </c>
      <c r="J309" s="375"/>
    </row>
    <row r="310" spans="1:10" ht="13.5" thickBot="1" x14ac:dyDescent="0.25">
      <c r="A310" s="292"/>
      <c r="B310" s="293"/>
      <c r="C310" s="293"/>
      <c r="D310" s="257"/>
      <c r="E310" s="257"/>
      <c r="F310" s="257"/>
      <c r="G310" s="270"/>
      <c r="H310" s="270"/>
      <c r="I310" s="271"/>
      <c r="J310" s="161"/>
    </row>
    <row r="311" spans="1:10" ht="13.5" thickTop="1" x14ac:dyDescent="0.2">
      <c r="A311" s="57" t="s">
        <v>671</v>
      </c>
      <c r="B311" s="206"/>
      <c r="C311" s="206"/>
      <c r="D311" s="207"/>
      <c r="E311" s="207"/>
      <c r="F311" s="207"/>
      <c r="G311" s="208"/>
      <c r="H311" s="208"/>
      <c r="I311" s="209">
        <f>SUM(I290:I310)</f>
        <v>2470390.9</v>
      </c>
      <c r="J311" s="116"/>
    </row>
    <row r="312" spans="1:10" x14ac:dyDescent="0.2">
      <c r="A312" s="236"/>
      <c r="B312" s="357"/>
      <c r="C312" s="357"/>
      <c r="D312" s="357"/>
      <c r="E312" s="357"/>
      <c r="F312" s="357"/>
      <c r="G312" s="237"/>
      <c r="H312" s="237"/>
      <c r="I312" s="238"/>
    </row>
    <row r="313" spans="1:10" s="8" customFormat="1" x14ac:dyDescent="0.2">
      <c r="A313" s="213" t="s">
        <v>28</v>
      </c>
      <c r="B313" s="214"/>
      <c r="C313" s="214"/>
      <c r="D313" s="215"/>
      <c r="E313" s="215"/>
      <c r="F313" s="215"/>
      <c r="G313" s="216"/>
      <c r="H313" s="216"/>
      <c r="I313" s="217"/>
      <c r="J313" s="119"/>
    </row>
    <row r="314" spans="1:10" ht="22.5" x14ac:dyDescent="0.2">
      <c r="A314" s="49" t="s">
        <v>29</v>
      </c>
      <c r="B314" s="197">
        <v>3639</v>
      </c>
      <c r="C314" s="197">
        <v>5229</v>
      </c>
      <c r="D314" s="198" t="s">
        <v>9</v>
      </c>
      <c r="E314" s="198" t="s">
        <v>84</v>
      </c>
      <c r="F314" s="198" t="s">
        <v>13</v>
      </c>
      <c r="G314" s="199">
        <v>22805.33</v>
      </c>
      <c r="H314" s="199">
        <v>0</v>
      </c>
      <c r="I314" s="226">
        <f>SUM(G314-H314)</f>
        <v>22805.33</v>
      </c>
      <c r="J314" s="72" t="s">
        <v>314</v>
      </c>
    </row>
    <row r="315" spans="1:10" x14ac:dyDescent="0.2">
      <c r="A315" s="405" t="s">
        <v>81</v>
      </c>
      <c r="B315" s="294">
        <v>3113</v>
      </c>
      <c r="C315" s="294">
        <v>6119</v>
      </c>
      <c r="D315" s="295" t="s">
        <v>9</v>
      </c>
      <c r="E315" s="295" t="s">
        <v>84</v>
      </c>
      <c r="F315" s="295" t="s">
        <v>37</v>
      </c>
      <c r="G315" s="199">
        <v>99371.25</v>
      </c>
      <c r="H315" s="199">
        <v>0</v>
      </c>
      <c r="I315" s="226">
        <f>SUM(G315-H315)</f>
        <v>99371.25</v>
      </c>
      <c r="J315" s="374" t="s">
        <v>315</v>
      </c>
    </row>
    <row r="316" spans="1:10" x14ac:dyDescent="0.2">
      <c r="A316" s="421"/>
      <c r="B316" s="197">
        <v>3412</v>
      </c>
      <c r="C316" s="294">
        <v>6119</v>
      </c>
      <c r="D316" s="295" t="s">
        <v>9</v>
      </c>
      <c r="E316" s="295" t="s">
        <v>84</v>
      </c>
      <c r="F316" s="198" t="s">
        <v>82</v>
      </c>
      <c r="G316" s="199">
        <v>88330</v>
      </c>
      <c r="H316" s="199">
        <v>0</v>
      </c>
      <c r="I316" s="226">
        <f>SUM(G316-H316)</f>
        <v>88330</v>
      </c>
      <c r="J316" s="390"/>
    </row>
    <row r="317" spans="1:10" x14ac:dyDescent="0.2">
      <c r="A317" s="406"/>
      <c r="B317" s="197">
        <v>3412</v>
      </c>
      <c r="C317" s="294">
        <v>6119</v>
      </c>
      <c r="D317" s="295" t="s">
        <v>9</v>
      </c>
      <c r="E317" s="295" t="s">
        <v>84</v>
      </c>
      <c r="F317" s="198" t="s">
        <v>83</v>
      </c>
      <c r="G317" s="199">
        <v>77288.75</v>
      </c>
      <c r="H317" s="199">
        <v>0</v>
      </c>
      <c r="I317" s="226">
        <f>SUM(G317-H317)</f>
        <v>77288.75</v>
      </c>
      <c r="J317" s="375"/>
    </row>
    <row r="318" spans="1:10" ht="13.5" thickBot="1" x14ac:dyDescent="0.25">
      <c r="A318" s="56"/>
      <c r="B318" s="256"/>
      <c r="C318" s="256"/>
      <c r="D318" s="251"/>
      <c r="E318" s="251"/>
      <c r="F318" s="251"/>
      <c r="G318" s="270"/>
      <c r="H318" s="270"/>
      <c r="I318" s="271"/>
      <c r="J318" s="160"/>
    </row>
    <row r="319" spans="1:10" ht="13.5" thickTop="1" x14ac:dyDescent="0.2">
      <c r="A319" s="57" t="s">
        <v>672</v>
      </c>
      <c r="B319" s="206"/>
      <c r="C319" s="206"/>
      <c r="D319" s="207"/>
      <c r="E319" s="207"/>
      <c r="F319" s="207"/>
      <c r="G319" s="208"/>
      <c r="H319" s="208"/>
      <c r="I319" s="209">
        <f>SUM(I314:I318)</f>
        <v>287795.33</v>
      </c>
      <c r="J319" s="116"/>
    </row>
    <row r="320" spans="1:10" x14ac:dyDescent="0.2">
      <c r="A320" s="236"/>
      <c r="B320" s="357"/>
      <c r="C320" s="357"/>
      <c r="D320" s="357"/>
      <c r="E320" s="357"/>
      <c r="F320" s="357"/>
      <c r="G320" s="237"/>
      <c r="H320" s="237"/>
      <c r="I320" s="238"/>
    </row>
    <row r="321" spans="1:10" x14ac:dyDescent="0.2">
      <c r="A321" s="52" t="s">
        <v>30</v>
      </c>
      <c r="B321" s="193"/>
      <c r="C321" s="193"/>
      <c r="D321" s="194"/>
      <c r="E321" s="194"/>
      <c r="F321" s="194"/>
      <c r="G321" s="195"/>
      <c r="H321" s="195"/>
      <c r="I321" s="196"/>
      <c r="J321" s="113"/>
    </row>
    <row r="322" spans="1:10" x14ac:dyDescent="0.2">
      <c r="A322" s="49" t="s">
        <v>460</v>
      </c>
      <c r="B322" s="197">
        <v>6171</v>
      </c>
      <c r="C322" s="197">
        <v>5164</v>
      </c>
      <c r="D322" s="198" t="s">
        <v>9</v>
      </c>
      <c r="E322" s="198" t="s">
        <v>178</v>
      </c>
      <c r="F322" s="198" t="s">
        <v>13</v>
      </c>
      <c r="G322" s="199">
        <v>102858</v>
      </c>
      <c r="H322" s="199">
        <v>0</v>
      </c>
      <c r="I322" s="226">
        <v>102858</v>
      </c>
      <c r="J322" s="101" t="s">
        <v>316</v>
      </c>
    </row>
    <row r="323" spans="1:10" x14ac:dyDescent="0.2">
      <c r="A323" s="69" t="s">
        <v>461</v>
      </c>
      <c r="B323" s="197">
        <v>6171</v>
      </c>
      <c r="C323" s="197">
        <v>5167</v>
      </c>
      <c r="D323" s="198" t="s">
        <v>9</v>
      </c>
      <c r="E323" s="198" t="s">
        <v>178</v>
      </c>
      <c r="F323" s="198" t="s">
        <v>13</v>
      </c>
      <c r="G323" s="381">
        <v>429900</v>
      </c>
      <c r="H323" s="381">
        <v>285676.69</v>
      </c>
      <c r="I323" s="226">
        <v>38387</v>
      </c>
      <c r="J323" s="101" t="s">
        <v>179</v>
      </c>
    </row>
    <row r="324" spans="1:10" x14ac:dyDescent="0.2">
      <c r="A324" s="69" t="s">
        <v>461</v>
      </c>
      <c r="B324" s="197">
        <v>6171</v>
      </c>
      <c r="C324" s="197">
        <v>5167</v>
      </c>
      <c r="D324" s="198" t="s">
        <v>9</v>
      </c>
      <c r="E324" s="198" t="s">
        <v>178</v>
      </c>
      <c r="F324" s="198" t="s">
        <v>13</v>
      </c>
      <c r="G324" s="382"/>
      <c r="H324" s="382"/>
      <c r="I324" s="226">
        <v>38387</v>
      </c>
      <c r="J324" s="101" t="s">
        <v>180</v>
      </c>
    </row>
    <row r="325" spans="1:10" x14ac:dyDescent="0.2">
      <c r="A325" s="69" t="s">
        <v>461</v>
      </c>
      <c r="B325" s="197">
        <v>6171</v>
      </c>
      <c r="C325" s="197">
        <v>5167</v>
      </c>
      <c r="D325" s="198" t="s">
        <v>9</v>
      </c>
      <c r="E325" s="198" t="s">
        <v>178</v>
      </c>
      <c r="F325" s="198" t="s">
        <v>13</v>
      </c>
      <c r="G325" s="383"/>
      <c r="H325" s="383"/>
      <c r="I325" s="226">
        <v>30190</v>
      </c>
      <c r="J325" s="101" t="s">
        <v>181</v>
      </c>
    </row>
    <row r="326" spans="1:10" x14ac:dyDescent="0.2">
      <c r="A326" s="69" t="s">
        <v>462</v>
      </c>
      <c r="B326" s="197">
        <v>6171</v>
      </c>
      <c r="C326" s="197">
        <v>5168</v>
      </c>
      <c r="D326" s="198" t="s">
        <v>9</v>
      </c>
      <c r="E326" s="198" t="s">
        <v>178</v>
      </c>
      <c r="F326" s="198" t="s">
        <v>182</v>
      </c>
      <c r="G326" s="199">
        <v>109334</v>
      </c>
      <c r="H326" s="199">
        <v>0</v>
      </c>
      <c r="I326" s="226">
        <v>29212</v>
      </c>
      <c r="J326" s="101" t="s">
        <v>183</v>
      </c>
    </row>
    <row r="327" spans="1:10" x14ac:dyDescent="0.2">
      <c r="A327" s="49" t="s">
        <v>463</v>
      </c>
      <c r="B327" s="197">
        <v>6171</v>
      </c>
      <c r="C327" s="197">
        <v>5169</v>
      </c>
      <c r="D327" s="198" t="s">
        <v>9</v>
      </c>
      <c r="E327" s="198" t="s">
        <v>178</v>
      </c>
      <c r="F327" s="198" t="s">
        <v>13</v>
      </c>
      <c r="G327" s="199">
        <v>170700</v>
      </c>
      <c r="H327" s="199">
        <v>164506.13</v>
      </c>
      <c r="I327" s="226">
        <v>2548</v>
      </c>
      <c r="J327" s="101" t="s">
        <v>184</v>
      </c>
    </row>
    <row r="328" spans="1:10" x14ac:dyDescent="0.2">
      <c r="A328" s="49" t="s">
        <v>464</v>
      </c>
      <c r="B328" s="197">
        <v>6171</v>
      </c>
      <c r="C328" s="197">
        <v>5169</v>
      </c>
      <c r="D328" s="198" t="s">
        <v>9</v>
      </c>
      <c r="E328" s="198" t="s">
        <v>178</v>
      </c>
      <c r="F328" s="198" t="s">
        <v>185</v>
      </c>
      <c r="G328" s="199">
        <v>1008000</v>
      </c>
      <c r="H328" s="199">
        <v>825761.1</v>
      </c>
      <c r="I328" s="226">
        <v>80041.5</v>
      </c>
      <c r="J328" s="101" t="s">
        <v>186</v>
      </c>
    </row>
    <row r="329" spans="1:10" x14ac:dyDescent="0.2">
      <c r="A329" s="49" t="s">
        <v>465</v>
      </c>
      <c r="B329" s="197">
        <v>6171</v>
      </c>
      <c r="C329" s="197">
        <v>5171</v>
      </c>
      <c r="D329" s="198" t="s">
        <v>9</v>
      </c>
      <c r="E329" s="198" t="s">
        <v>178</v>
      </c>
      <c r="F329" s="198" t="s">
        <v>185</v>
      </c>
      <c r="G329" s="199">
        <v>308000</v>
      </c>
      <c r="H329" s="199">
        <v>213788.15</v>
      </c>
      <c r="I329" s="226">
        <v>3600</v>
      </c>
      <c r="J329" s="101" t="s">
        <v>187</v>
      </c>
    </row>
    <row r="330" spans="1:10" x14ac:dyDescent="0.2">
      <c r="A330" s="49" t="s">
        <v>466</v>
      </c>
      <c r="B330" s="197">
        <v>6171</v>
      </c>
      <c r="C330" s="197">
        <v>5168</v>
      </c>
      <c r="D330" s="198" t="s">
        <v>9</v>
      </c>
      <c r="E330" s="198" t="s">
        <v>178</v>
      </c>
      <c r="F330" s="198" t="s">
        <v>188</v>
      </c>
      <c r="G330" s="381">
        <v>1279305</v>
      </c>
      <c r="H330" s="381">
        <v>1016471.57</v>
      </c>
      <c r="I330" s="226">
        <v>7260</v>
      </c>
      <c r="J330" s="101" t="s">
        <v>189</v>
      </c>
    </row>
    <row r="331" spans="1:10" x14ac:dyDescent="0.2">
      <c r="A331" s="49" t="s">
        <v>467</v>
      </c>
      <c r="B331" s="197">
        <v>6171</v>
      </c>
      <c r="C331" s="197">
        <v>5168</v>
      </c>
      <c r="D331" s="198" t="s">
        <v>9</v>
      </c>
      <c r="E331" s="198" t="s">
        <v>178</v>
      </c>
      <c r="F331" s="198" t="s">
        <v>188</v>
      </c>
      <c r="G331" s="382"/>
      <c r="H331" s="382"/>
      <c r="I331" s="226">
        <v>8954</v>
      </c>
      <c r="J331" s="101" t="s">
        <v>190</v>
      </c>
    </row>
    <row r="332" spans="1:10" x14ac:dyDescent="0.2">
      <c r="A332" s="49" t="s">
        <v>468</v>
      </c>
      <c r="B332" s="197">
        <v>6171</v>
      </c>
      <c r="C332" s="197">
        <v>5168</v>
      </c>
      <c r="D332" s="198" t="s">
        <v>9</v>
      </c>
      <c r="E332" s="198" t="s">
        <v>178</v>
      </c>
      <c r="F332" s="198" t="s">
        <v>188</v>
      </c>
      <c r="G332" s="382"/>
      <c r="H332" s="382"/>
      <c r="I332" s="226">
        <v>14158</v>
      </c>
      <c r="J332" s="101">
        <v>20079900096</v>
      </c>
    </row>
    <row r="333" spans="1:10" x14ac:dyDescent="0.2">
      <c r="A333" s="49" t="s">
        <v>469</v>
      </c>
      <c r="B333" s="197">
        <v>6171</v>
      </c>
      <c r="C333" s="197">
        <v>5168</v>
      </c>
      <c r="D333" s="198" t="s">
        <v>9</v>
      </c>
      <c r="E333" s="198" t="s">
        <v>178</v>
      </c>
      <c r="F333" s="198" t="s">
        <v>188</v>
      </c>
      <c r="G333" s="382"/>
      <c r="H333" s="382"/>
      <c r="I333" s="226">
        <v>5150</v>
      </c>
      <c r="J333" s="101" t="s">
        <v>191</v>
      </c>
    </row>
    <row r="334" spans="1:10" x14ac:dyDescent="0.2">
      <c r="A334" s="49" t="s">
        <v>470</v>
      </c>
      <c r="B334" s="197">
        <v>6171</v>
      </c>
      <c r="C334" s="197">
        <v>5168</v>
      </c>
      <c r="D334" s="198" t="s">
        <v>9</v>
      </c>
      <c r="E334" s="198" t="s">
        <v>178</v>
      </c>
      <c r="F334" s="198" t="s">
        <v>188</v>
      </c>
      <c r="G334" s="382"/>
      <c r="H334" s="382"/>
      <c r="I334" s="226">
        <v>2299</v>
      </c>
      <c r="J334" s="387" t="s">
        <v>192</v>
      </c>
    </row>
    <row r="335" spans="1:10" ht="17.25" customHeight="1" x14ac:dyDescent="0.2">
      <c r="A335" s="49" t="s">
        <v>470</v>
      </c>
      <c r="B335" s="197">
        <v>6171</v>
      </c>
      <c r="C335" s="197">
        <v>5168</v>
      </c>
      <c r="D335" s="198" t="s">
        <v>9</v>
      </c>
      <c r="E335" s="198" t="s">
        <v>178</v>
      </c>
      <c r="F335" s="198" t="s">
        <v>188</v>
      </c>
      <c r="G335" s="383"/>
      <c r="H335" s="383"/>
      <c r="I335" s="226">
        <v>24284.7</v>
      </c>
      <c r="J335" s="389"/>
    </row>
    <row r="336" spans="1:10" x14ac:dyDescent="0.2">
      <c r="A336" s="405" t="s">
        <v>471</v>
      </c>
      <c r="B336" s="197">
        <v>6171</v>
      </c>
      <c r="C336" s="197">
        <v>5172</v>
      </c>
      <c r="D336" s="198" t="s">
        <v>9</v>
      </c>
      <c r="E336" s="198" t="s">
        <v>178</v>
      </c>
      <c r="F336" s="198" t="s">
        <v>188</v>
      </c>
      <c r="G336" s="381">
        <v>1655000</v>
      </c>
      <c r="H336" s="381">
        <v>1646254</v>
      </c>
      <c r="I336" s="226">
        <v>3933</v>
      </c>
      <c r="J336" s="387" t="s">
        <v>193</v>
      </c>
    </row>
    <row r="337" spans="1:10" x14ac:dyDescent="0.2">
      <c r="A337" s="406"/>
      <c r="B337" s="197">
        <v>6171</v>
      </c>
      <c r="C337" s="197">
        <v>5172</v>
      </c>
      <c r="D337" s="198" t="s">
        <v>9</v>
      </c>
      <c r="E337" s="198" t="s">
        <v>178</v>
      </c>
      <c r="F337" s="198" t="s">
        <v>188</v>
      </c>
      <c r="G337" s="383"/>
      <c r="H337" s="383"/>
      <c r="I337" s="226">
        <v>2103</v>
      </c>
      <c r="J337" s="389"/>
    </row>
    <row r="338" spans="1:10" x14ac:dyDescent="0.2">
      <c r="A338" s="49" t="s">
        <v>472</v>
      </c>
      <c r="B338" s="197">
        <v>6171</v>
      </c>
      <c r="C338" s="197">
        <v>6111</v>
      </c>
      <c r="D338" s="198" t="s">
        <v>9</v>
      </c>
      <c r="E338" s="198" t="s">
        <v>178</v>
      </c>
      <c r="F338" s="198" t="s">
        <v>188</v>
      </c>
      <c r="G338" s="381">
        <v>2275995</v>
      </c>
      <c r="H338" s="381">
        <v>1690919.6</v>
      </c>
      <c r="I338" s="226">
        <v>140553.60000000001</v>
      </c>
      <c r="J338" s="101" t="s">
        <v>327</v>
      </c>
    </row>
    <row r="339" spans="1:10" x14ac:dyDescent="0.2">
      <c r="A339" s="49" t="s">
        <v>472</v>
      </c>
      <c r="B339" s="197">
        <v>6171</v>
      </c>
      <c r="C339" s="197">
        <v>6111</v>
      </c>
      <c r="D339" s="198" t="s">
        <v>9</v>
      </c>
      <c r="E339" s="198" t="s">
        <v>178</v>
      </c>
      <c r="F339" s="198" t="s">
        <v>188</v>
      </c>
      <c r="G339" s="382"/>
      <c r="H339" s="382"/>
      <c r="I339" s="226">
        <v>6246.83</v>
      </c>
      <c r="J339" s="101">
        <v>20079900166</v>
      </c>
    </row>
    <row r="340" spans="1:10" x14ac:dyDescent="0.2">
      <c r="A340" s="49" t="s">
        <v>473</v>
      </c>
      <c r="B340" s="197">
        <v>6171</v>
      </c>
      <c r="C340" s="197">
        <v>6111</v>
      </c>
      <c r="D340" s="198" t="s">
        <v>9</v>
      </c>
      <c r="E340" s="198" t="s">
        <v>178</v>
      </c>
      <c r="F340" s="198" t="s">
        <v>188</v>
      </c>
      <c r="G340" s="382"/>
      <c r="H340" s="382"/>
      <c r="I340" s="226">
        <v>164318</v>
      </c>
      <c r="J340" s="101" t="s">
        <v>194</v>
      </c>
    </row>
    <row r="341" spans="1:10" x14ac:dyDescent="0.2">
      <c r="A341" s="49" t="s">
        <v>474</v>
      </c>
      <c r="B341" s="197">
        <v>6171</v>
      </c>
      <c r="C341" s="197">
        <v>6111</v>
      </c>
      <c r="D341" s="198" t="s">
        <v>9</v>
      </c>
      <c r="E341" s="198" t="s">
        <v>178</v>
      </c>
      <c r="F341" s="198" t="s">
        <v>188</v>
      </c>
      <c r="G341" s="383"/>
      <c r="H341" s="383"/>
      <c r="I341" s="226">
        <v>6655</v>
      </c>
      <c r="J341" s="101" t="s">
        <v>195</v>
      </c>
    </row>
    <row r="342" spans="1:10" x14ac:dyDescent="0.2">
      <c r="A342" s="69" t="s">
        <v>475</v>
      </c>
      <c r="B342" s="197">
        <v>6171</v>
      </c>
      <c r="C342" s="197">
        <v>5168</v>
      </c>
      <c r="D342" s="198" t="s">
        <v>9</v>
      </c>
      <c r="E342" s="198" t="s">
        <v>178</v>
      </c>
      <c r="F342" s="198" t="s">
        <v>196</v>
      </c>
      <c r="G342" s="199">
        <v>270000</v>
      </c>
      <c r="H342" s="199">
        <v>152460</v>
      </c>
      <c r="I342" s="226">
        <v>24200</v>
      </c>
      <c r="J342" s="101" t="s">
        <v>197</v>
      </c>
    </row>
    <row r="343" spans="1:10" x14ac:dyDescent="0.2">
      <c r="A343" s="69" t="s">
        <v>476</v>
      </c>
      <c r="B343" s="197">
        <v>6171</v>
      </c>
      <c r="C343" s="197">
        <v>5169</v>
      </c>
      <c r="D343" s="198" t="s">
        <v>9</v>
      </c>
      <c r="E343" s="198" t="s">
        <v>178</v>
      </c>
      <c r="F343" s="198" t="s">
        <v>196</v>
      </c>
      <c r="G343" s="199">
        <v>122000</v>
      </c>
      <c r="H343" s="199">
        <v>99495</v>
      </c>
      <c r="I343" s="226">
        <v>3171</v>
      </c>
      <c r="J343" s="101">
        <v>20079900093</v>
      </c>
    </row>
    <row r="344" spans="1:10" x14ac:dyDescent="0.2">
      <c r="A344" s="69" t="s">
        <v>477</v>
      </c>
      <c r="B344" s="197">
        <v>6171</v>
      </c>
      <c r="C344" s="197">
        <v>5171</v>
      </c>
      <c r="D344" s="198" t="s">
        <v>9</v>
      </c>
      <c r="E344" s="198" t="s">
        <v>178</v>
      </c>
      <c r="F344" s="198" t="s">
        <v>196</v>
      </c>
      <c r="G344" s="381">
        <v>25000</v>
      </c>
      <c r="H344" s="381">
        <v>8447</v>
      </c>
      <c r="I344" s="226">
        <v>1187.74</v>
      </c>
      <c r="J344" s="101" t="s">
        <v>198</v>
      </c>
    </row>
    <row r="345" spans="1:10" x14ac:dyDescent="0.2">
      <c r="A345" s="69" t="s">
        <v>477</v>
      </c>
      <c r="B345" s="197">
        <v>6171</v>
      </c>
      <c r="C345" s="197">
        <v>5171</v>
      </c>
      <c r="D345" s="198" t="s">
        <v>9</v>
      </c>
      <c r="E345" s="198" t="s">
        <v>178</v>
      </c>
      <c r="F345" s="198" t="s">
        <v>196</v>
      </c>
      <c r="G345" s="382"/>
      <c r="H345" s="382"/>
      <c r="I345" s="226">
        <v>1089</v>
      </c>
      <c r="J345" s="101" t="s">
        <v>199</v>
      </c>
    </row>
    <row r="346" spans="1:10" x14ac:dyDescent="0.2">
      <c r="A346" s="69" t="s">
        <v>477</v>
      </c>
      <c r="B346" s="197">
        <v>6171</v>
      </c>
      <c r="C346" s="197">
        <v>5171</v>
      </c>
      <c r="D346" s="198" t="s">
        <v>9</v>
      </c>
      <c r="E346" s="198" t="s">
        <v>178</v>
      </c>
      <c r="F346" s="198" t="s">
        <v>196</v>
      </c>
      <c r="G346" s="382"/>
      <c r="H346" s="382"/>
      <c r="I346" s="226">
        <v>963.89</v>
      </c>
      <c r="J346" s="101" t="s">
        <v>200</v>
      </c>
    </row>
    <row r="347" spans="1:10" x14ac:dyDescent="0.2">
      <c r="A347" s="69" t="s">
        <v>477</v>
      </c>
      <c r="B347" s="197">
        <v>6171</v>
      </c>
      <c r="C347" s="197">
        <v>5171</v>
      </c>
      <c r="D347" s="198" t="s">
        <v>9</v>
      </c>
      <c r="E347" s="198" t="s">
        <v>178</v>
      </c>
      <c r="F347" s="198" t="s">
        <v>196</v>
      </c>
      <c r="G347" s="382"/>
      <c r="H347" s="382"/>
      <c r="I347" s="226">
        <v>267.70999999999998</v>
      </c>
      <c r="J347" s="101" t="s">
        <v>201</v>
      </c>
    </row>
    <row r="348" spans="1:10" x14ac:dyDescent="0.2">
      <c r="A348" s="69" t="s">
        <v>477</v>
      </c>
      <c r="B348" s="197">
        <v>6171</v>
      </c>
      <c r="C348" s="197">
        <v>5171</v>
      </c>
      <c r="D348" s="198" t="s">
        <v>9</v>
      </c>
      <c r="E348" s="198" t="s">
        <v>178</v>
      </c>
      <c r="F348" s="198" t="s">
        <v>196</v>
      </c>
      <c r="G348" s="382"/>
      <c r="H348" s="382"/>
      <c r="I348" s="226">
        <v>188.88</v>
      </c>
      <c r="J348" s="101" t="s">
        <v>202</v>
      </c>
    </row>
    <row r="349" spans="1:10" x14ac:dyDescent="0.2">
      <c r="A349" s="69" t="s">
        <v>477</v>
      </c>
      <c r="B349" s="197">
        <v>6171</v>
      </c>
      <c r="C349" s="197">
        <v>5171</v>
      </c>
      <c r="D349" s="198" t="s">
        <v>9</v>
      </c>
      <c r="E349" s="198" t="s">
        <v>178</v>
      </c>
      <c r="F349" s="198" t="s">
        <v>196</v>
      </c>
      <c r="G349" s="382"/>
      <c r="H349" s="382"/>
      <c r="I349" s="226">
        <v>139.76</v>
      </c>
      <c r="J349" s="101" t="s">
        <v>203</v>
      </c>
    </row>
    <row r="350" spans="1:10" x14ac:dyDescent="0.2">
      <c r="A350" s="69" t="s">
        <v>477</v>
      </c>
      <c r="B350" s="197">
        <v>6171</v>
      </c>
      <c r="C350" s="197">
        <v>5171</v>
      </c>
      <c r="D350" s="198" t="s">
        <v>9</v>
      </c>
      <c r="E350" s="198" t="s">
        <v>178</v>
      </c>
      <c r="F350" s="198" t="s">
        <v>196</v>
      </c>
      <c r="G350" s="383"/>
      <c r="H350" s="383"/>
      <c r="I350" s="226">
        <v>2193.25</v>
      </c>
      <c r="J350" s="101" t="s">
        <v>204</v>
      </c>
    </row>
    <row r="351" spans="1:10" x14ac:dyDescent="0.2">
      <c r="A351" s="49" t="s">
        <v>478</v>
      </c>
      <c r="B351" s="197">
        <v>6171</v>
      </c>
      <c r="C351" s="197">
        <v>5168</v>
      </c>
      <c r="D351" s="198" t="s">
        <v>9</v>
      </c>
      <c r="E351" s="198" t="s">
        <v>178</v>
      </c>
      <c r="F351" s="198" t="s">
        <v>205</v>
      </c>
      <c r="G351" s="381">
        <v>529218</v>
      </c>
      <c r="H351" s="381">
        <v>188137.91</v>
      </c>
      <c r="I351" s="226">
        <v>20353</v>
      </c>
      <c r="J351" s="387" t="s">
        <v>206</v>
      </c>
    </row>
    <row r="352" spans="1:10" x14ac:dyDescent="0.2">
      <c r="A352" s="49" t="s">
        <v>478</v>
      </c>
      <c r="B352" s="197">
        <v>6171</v>
      </c>
      <c r="C352" s="197">
        <v>5168</v>
      </c>
      <c r="D352" s="198" t="s">
        <v>9</v>
      </c>
      <c r="E352" s="198" t="s">
        <v>178</v>
      </c>
      <c r="F352" s="198" t="s">
        <v>205</v>
      </c>
      <c r="G352" s="382"/>
      <c r="H352" s="382"/>
      <c r="I352" s="226">
        <v>20353</v>
      </c>
      <c r="J352" s="388"/>
    </row>
    <row r="353" spans="1:10" x14ac:dyDescent="0.2">
      <c r="A353" s="49" t="s">
        <v>478</v>
      </c>
      <c r="B353" s="197">
        <v>6171</v>
      </c>
      <c r="C353" s="197">
        <v>5168</v>
      </c>
      <c r="D353" s="198" t="s">
        <v>9</v>
      </c>
      <c r="E353" s="198" t="s">
        <v>178</v>
      </c>
      <c r="F353" s="198" t="s">
        <v>205</v>
      </c>
      <c r="G353" s="382"/>
      <c r="H353" s="382"/>
      <c r="I353" s="226">
        <v>6655</v>
      </c>
      <c r="J353" s="389"/>
    </row>
    <row r="354" spans="1:10" x14ac:dyDescent="0.2">
      <c r="A354" s="49" t="s">
        <v>478</v>
      </c>
      <c r="B354" s="197">
        <v>6171</v>
      </c>
      <c r="C354" s="197">
        <v>5168</v>
      </c>
      <c r="D354" s="198" t="s">
        <v>9</v>
      </c>
      <c r="E354" s="198" t="s">
        <v>178</v>
      </c>
      <c r="F354" s="198" t="s">
        <v>205</v>
      </c>
      <c r="G354" s="382"/>
      <c r="H354" s="382"/>
      <c r="I354" s="226">
        <v>143701</v>
      </c>
      <c r="J354" s="101" t="s">
        <v>207</v>
      </c>
    </row>
    <row r="355" spans="1:10" x14ac:dyDescent="0.2">
      <c r="A355" s="49" t="s">
        <v>478</v>
      </c>
      <c r="B355" s="197">
        <v>6171</v>
      </c>
      <c r="C355" s="197">
        <v>5168</v>
      </c>
      <c r="D355" s="198" t="s">
        <v>9</v>
      </c>
      <c r="E355" s="198" t="s">
        <v>178</v>
      </c>
      <c r="F355" s="198" t="s">
        <v>205</v>
      </c>
      <c r="G355" s="382"/>
      <c r="H355" s="382"/>
      <c r="I355" s="226">
        <v>47916</v>
      </c>
      <c r="J355" s="101" t="s">
        <v>208</v>
      </c>
    </row>
    <row r="356" spans="1:10" x14ac:dyDescent="0.2">
      <c r="A356" s="49" t="s">
        <v>479</v>
      </c>
      <c r="B356" s="197">
        <v>6171</v>
      </c>
      <c r="C356" s="197">
        <v>5168</v>
      </c>
      <c r="D356" s="198" t="s">
        <v>9</v>
      </c>
      <c r="E356" s="198" t="s">
        <v>178</v>
      </c>
      <c r="F356" s="198" t="s">
        <v>205</v>
      </c>
      <c r="G356" s="382"/>
      <c r="H356" s="382"/>
      <c r="I356" s="226">
        <v>8131.81</v>
      </c>
      <c r="J356" s="101">
        <v>20079900098</v>
      </c>
    </row>
    <row r="357" spans="1:10" x14ac:dyDescent="0.2">
      <c r="A357" s="49" t="s">
        <v>479</v>
      </c>
      <c r="B357" s="197">
        <v>6171</v>
      </c>
      <c r="C357" s="197">
        <v>5168</v>
      </c>
      <c r="D357" s="198" t="s">
        <v>9</v>
      </c>
      <c r="E357" s="198" t="s">
        <v>178</v>
      </c>
      <c r="F357" s="198" t="s">
        <v>205</v>
      </c>
      <c r="G357" s="383"/>
      <c r="H357" s="383"/>
      <c r="I357" s="226">
        <v>3025</v>
      </c>
      <c r="J357" s="101" t="s">
        <v>209</v>
      </c>
    </row>
    <row r="358" spans="1:10" x14ac:dyDescent="0.2">
      <c r="A358" s="49" t="s">
        <v>480</v>
      </c>
      <c r="B358" s="197">
        <v>6171</v>
      </c>
      <c r="C358" s="197">
        <v>5139</v>
      </c>
      <c r="D358" s="198" t="s">
        <v>9</v>
      </c>
      <c r="E358" s="198" t="s">
        <v>178</v>
      </c>
      <c r="F358" s="198" t="s">
        <v>210</v>
      </c>
      <c r="G358" s="199">
        <v>80000</v>
      </c>
      <c r="H358" s="199">
        <v>45895</v>
      </c>
      <c r="I358" s="226">
        <v>6014</v>
      </c>
      <c r="J358" s="101" t="s">
        <v>225</v>
      </c>
    </row>
    <row r="359" spans="1:10" x14ac:dyDescent="0.2">
      <c r="A359" s="49" t="s">
        <v>481</v>
      </c>
      <c r="B359" s="197">
        <v>6171</v>
      </c>
      <c r="C359" s="197">
        <v>5171</v>
      </c>
      <c r="D359" s="198" t="s">
        <v>9</v>
      </c>
      <c r="E359" s="198" t="s">
        <v>178</v>
      </c>
      <c r="F359" s="198" t="s">
        <v>210</v>
      </c>
      <c r="G359" s="199">
        <v>210000</v>
      </c>
      <c r="H359" s="199">
        <v>126954</v>
      </c>
      <c r="I359" s="226">
        <v>2275</v>
      </c>
      <c r="J359" s="102" t="s">
        <v>211</v>
      </c>
    </row>
    <row r="360" spans="1:10" x14ac:dyDescent="0.2">
      <c r="A360" s="69" t="s">
        <v>482</v>
      </c>
      <c r="B360" s="228">
        <v>6171</v>
      </c>
      <c r="C360" s="228">
        <v>5168</v>
      </c>
      <c r="D360" s="198" t="s">
        <v>9</v>
      </c>
      <c r="E360" s="255" t="s">
        <v>178</v>
      </c>
      <c r="F360" s="255" t="s">
        <v>210</v>
      </c>
      <c r="G360" s="199">
        <v>800000</v>
      </c>
      <c r="H360" s="199">
        <v>563547</v>
      </c>
      <c r="I360" s="226">
        <v>20328</v>
      </c>
      <c r="J360" s="102" t="s">
        <v>212</v>
      </c>
    </row>
    <row r="361" spans="1:10" x14ac:dyDescent="0.2">
      <c r="A361" s="69" t="s">
        <v>483</v>
      </c>
      <c r="B361" s="228">
        <v>6171</v>
      </c>
      <c r="C361" s="228">
        <v>5172</v>
      </c>
      <c r="D361" s="198" t="s">
        <v>9</v>
      </c>
      <c r="E361" s="255" t="s">
        <v>178</v>
      </c>
      <c r="F361" s="255" t="s">
        <v>210</v>
      </c>
      <c r="G361" s="199">
        <v>76000</v>
      </c>
      <c r="H361" s="199">
        <v>41015</v>
      </c>
      <c r="I361" s="226">
        <v>33154</v>
      </c>
      <c r="J361" s="102" t="s">
        <v>213</v>
      </c>
    </row>
    <row r="362" spans="1:10" x14ac:dyDescent="0.2">
      <c r="A362" s="69" t="s">
        <v>484</v>
      </c>
      <c r="B362" s="228">
        <v>6171</v>
      </c>
      <c r="C362" s="228">
        <v>6111</v>
      </c>
      <c r="D362" s="198" t="s">
        <v>9</v>
      </c>
      <c r="E362" s="255" t="s">
        <v>178</v>
      </c>
      <c r="F362" s="255" t="s">
        <v>210</v>
      </c>
      <c r="G362" s="199">
        <v>1695000</v>
      </c>
      <c r="H362" s="199">
        <v>1418670</v>
      </c>
      <c r="I362" s="226">
        <v>205700</v>
      </c>
      <c r="J362" s="102" t="s">
        <v>214</v>
      </c>
    </row>
    <row r="363" spans="1:10" x14ac:dyDescent="0.2">
      <c r="A363" s="69" t="s">
        <v>485</v>
      </c>
      <c r="B363" s="228">
        <v>6171</v>
      </c>
      <c r="C363" s="228">
        <v>6122</v>
      </c>
      <c r="D363" s="198" t="s">
        <v>9</v>
      </c>
      <c r="E363" s="255" t="s">
        <v>178</v>
      </c>
      <c r="F363" s="255" t="s">
        <v>210</v>
      </c>
      <c r="G363" s="296">
        <v>11276000</v>
      </c>
      <c r="H363" s="296">
        <v>347974</v>
      </c>
      <c r="I363" s="297">
        <v>10927935</v>
      </c>
      <c r="J363" s="103" t="s">
        <v>215</v>
      </c>
    </row>
    <row r="364" spans="1:10" ht="13.5" thickBot="1" x14ac:dyDescent="0.25">
      <c r="A364" s="56"/>
      <c r="B364" s="298"/>
      <c r="C364" s="298"/>
      <c r="D364" s="299"/>
      <c r="E364" s="299"/>
      <c r="F364" s="251"/>
      <c r="G364" s="270"/>
      <c r="H364" s="270"/>
      <c r="I364" s="271"/>
      <c r="J364" s="133"/>
    </row>
    <row r="365" spans="1:10" ht="13.5" thickTop="1" x14ac:dyDescent="0.2">
      <c r="A365" s="57" t="s">
        <v>673</v>
      </c>
      <c r="B365" s="206"/>
      <c r="C365" s="206"/>
      <c r="D365" s="207"/>
      <c r="E365" s="207"/>
      <c r="F365" s="207"/>
      <c r="G365" s="208"/>
      <c r="H365" s="208"/>
      <c r="I365" s="209">
        <f>SUM(I322:I364)</f>
        <v>12190080.67</v>
      </c>
      <c r="J365" s="116"/>
    </row>
    <row r="366" spans="1:10" x14ac:dyDescent="0.2">
      <c r="A366" s="236"/>
      <c r="B366" s="357"/>
      <c r="C366" s="357"/>
      <c r="D366" s="357"/>
      <c r="E366" s="357"/>
      <c r="F366" s="357"/>
      <c r="G366" s="237"/>
      <c r="H366" s="237"/>
      <c r="I366" s="238"/>
    </row>
    <row r="367" spans="1:10" x14ac:dyDescent="0.2">
      <c r="A367" s="52" t="s">
        <v>116</v>
      </c>
      <c r="B367" s="193"/>
      <c r="C367" s="193"/>
      <c r="D367" s="194"/>
      <c r="E367" s="194"/>
      <c r="F367" s="194"/>
      <c r="G367" s="195"/>
      <c r="H367" s="195"/>
      <c r="I367" s="196"/>
      <c r="J367" s="113"/>
    </row>
    <row r="368" spans="1:10" x14ac:dyDescent="0.2">
      <c r="A368" s="54" t="s">
        <v>117</v>
      </c>
      <c r="B368" s="197">
        <v>6171</v>
      </c>
      <c r="C368" s="197">
        <v>5169</v>
      </c>
      <c r="D368" s="198" t="s">
        <v>9</v>
      </c>
      <c r="E368" s="198" t="s">
        <v>118</v>
      </c>
      <c r="F368" s="198" t="s">
        <v>13</v>
      </c>
      <c r="G368" s="199">
        <v>100500</v>
      </c>
      <c r="H368" s="199">
        <v>0</v>
      </c>
      <c r="I368" s="226">
        <v>97500</v>
      </c>
      <c r="J368" s="101" t="s">
        <v>317</v>
      </c>
    </row>
    <row r="369" spans="1:10" ht="13.5" thickBot="1" x14ac:dyDescent="0.25">
      <c r="A369" s="155"/>
      <c r="B369" s="252"/>
      <c r="C369" s="252"/>
      <c r="D369" s="253"/>
      <c r="E369" s="253"/>
      <c r="F369" s="253"/>
      <c r="G369" s="300"/>
      <c r="H369" s="300"/>
      <c r="I369" s="205"/>
      <c r="J369" s="159"/>
    </row>
    <row r="370" spans="1:10" ht="13.5" thickTop="1" x14ac:dyDescent="0.2">
      <c r="A370" s="57" t="s">
        <v>674</v>
      </c>
      <c r="B370" s="206"/>
      <c r="C370" s="206"/>
      <c r="D370" s="207"/>
      <c r="E370" s="207"/>
      <c r="F370" s="207"/>
      <c r="G370" s="208"/>
      <c r="H370" s="208"/>
      <c r="I370" s="209">
        <f>SUM(I368)</f>
        <v>97500</v>
      </c>
      <c r="J370" s="116"/>
    </row>
    <row r="371" spans="1:10" x14ac:dyDescent="0.2">
      <c r="A371" s="236"/>
      <c r="B371" s="357"/>
      <c r="C371" s="357"/>
      <c r="D371" s="357"/>
      <c r="E371" s="357"/>
      <c r="F371" s="357"/>
      <c r="G371" s="237"/>
      <c r="H371" s="237"/>
      <c r="I371" s="238"/>
    </row>
    <row r="372" spans="1:10" x14ac:dyDescent="0.2">
      <c r="A372" s="301" t="s">
        <v>675</v>
      </c>
      <c r="B372" s="302"/>
      <c r="C372" s="302"/>
      <c r="D372" s="302"/>
      <c r="E372" s="302"/>
      <c r="F372" s="302"/>
      <c r="G372" s="302"/>
      <c r="H372" s="302"/>
      <c r="I372" s="302"/>
      <c r="J372" s="113"/>
    </row>
    <row r="373" spans="1:10" x14ac:dyDescent="0.2">
      <c r="A373" s="218" t="s">
        <v>31</v>
      </c>
      <c r="B373" s="214"/>
      <c r="C373" s="214"/>
      <c r="D373" s="215"/>
      <c r="E373" s="215"/>
      <c r="F373" s="215"/>
      <c r="G373" s="303"/>
      <c r="H373" s="303"/>
      <c r="I373" s="304"/>
      <c r="J373" s="68"/>
    </row>
    <row r="374" spans="1:10" x14ac:dyDescent="0.2">
      <c r="A374" s="405" t="s">
        <v>629</v>
      </c>
      <c r="B374" s="197">
        <v>6171</v>
      </c>
      <c r="C374" s="197">
        <v>5173</v>
      </c>
      <c r="D374" s="198" t="s">
        <v>9</v>
      </c>
      <c r="E374" s="198" t="s">
        <v>630</v>
      </c>
      <c r="F374" s="198" t="s">
        <v>631</v>
      </c>
      <c r="G374" s="381">
        <v>800000</v>
      </c>
      <c r="H374" s="381">
        <v>749170.32</v>
      </c>
      <c r="I374" s="260">
        <v>9660</v>
      </c>
      <c r="J374" s="387" t="s">
        <v>689</v>
      </c>
    </row>
    <row r="375" spans="1:10" x14ac:dyDescent="0.2">
      <c r="A375" s="421"/>
      <c r="B375" s="197">
        <v>6171</v>
      </c>
      <c r="C375" s="197">
        <v>5173</v>
      </c>
      <c r="D375" s="198" t="s">
        <v>9</v>
      </c>
      <c r="E375" s="198" t="s">
        <v>630</v>
      </c>
      <c r="F375" s="198" t="s">
        <v>631</v>
      </c>
      <c r="G375" s="382"/>
      <c r="H375" s="382"/>
      <c r="I375" s="260">
        <v>7500</v>
      </c>
      <c r="J375" s="388"/>
    </row>
    <row r="376" spans="1:10" x14ac:dyDescent="0.2">
      <c r="A376" s="406"/>
      <c r="B376" s="197">
        <v>6171</v>
      </c>
      <c r="C376" s="197">
        <v>5173</v>
      </c>
      <c r="D376" s="198" t="s">
        <v>9</v>
      </c>
      <c r="E376" s="198" t="s">
        <v>630</v>
      </c>
      <c r="F376" s="198" t="s">
        <v>631</v>
      </c>
      <c r="G376" s="383"/>
      <c r="H376" s="383"/>
      <c r="I376" s="260">
        <v>1140</v>
      </c>
      <c r="J376" s="389"/>
    </row>
    <row r="377" spans="1:10" x14ac:dyDescent="0.2">
      <c r="A377" s="49" t="s">
        <v>632</v>
      </c>
      <c r="B377" s="197">
        <v>6171</v>
      </c>
      <c r="C377" s="197">
        <v>5162</v>
      </c>
      <c r="D377" s="198" t="s">
        <v>9</v>
      </c>
      <c r="E377" s="198" t="s">
        <v>630</v>
      </c>
      <c r="F377" s="198" t="s">
        <v>633</v>
      </c>
      <c r="G377" s="280">
        <v>750000</v>
      </c>
      <c r="H377" s="280">
        <v>557855.11</v>
      </c>
      <c r="I377" s="260">
        <v>1686</v>
      </c>
      <c r="J377" s="66" t="s">
        <v>680</v>
      </c>
    </row>
    <row r="378" spans="1:10" x14ac:dyDescent="0.2">
      <c r="A378" s="49" t="s">
        <v>634</v>
      </c>
      <c r="B378" s="197">
        <v>6171</v>
      </c>
      <c r="C378" s="197">
        <v>5162</v>
      </c>
      <c r="D378" s="198" t="s">
        <v>9</v>
      </c>
      <c r="E378" s="198" t="s">
        <v>630</v>
      </c>
      <c r="F378" s="198" t="s">
        <v>633</v>
      </c>
      <c r="G378" s="280">
        <v>750000</v>
      </c>
      <c r="H378" s="280">
        <v>557855.11</v>
      </c>
      <c r="I378" s="260">
        <v>5684.04</v>
      </c>
      <c r="J378" s="387" t="s">
        <v>681</v>
      </c>
    </row>
    <row r="379" spans="1:10" x14ac:dyDescent="0.2">
      <c r="A379" s="69" t="s">
        <v>635</v>
      </c>
      <c r="B379" s="197">
        <v>6112</v>
      </c>
      <c r="C379" s="197">
        <v>5162</v>
      </c>
      <c r="D379" s="198" t="s">
        <v>9</v>
      </c>
      <c r="E379" s="198" t="s">
        <v>630</v>
      </c>
      <c r="F379" s="198" t="s">
        <v>633</v>
      </c>
      <c r="G379" s="280">
        <v>120000</v>
      </c>
      <c r="H379" s="280">
        <v>75776.789999999994</v>
      </c>
      <c r="I379" s="260">
        <v>40.26</v>
      </c>
      <c r="J379" s="389"/>
    </row>
    <row r="380" spans="1:10" x14ac:dyDescent="0.2">
      <c r="A380" s="49" t="s">
        <v>636</v>
      </c>
      <c r="B380" s="228">
        <v>6171</v>
      </c>
      <c r="C380" s="228">
        <v>5162</v>
      </c>
      <c r="D380" s="198" t="s">
        <v>9</v>
      </c>
      <c r="E380" s="255" t="s">
        <v>630</v>
      </c>
      <c r="F380" s="255" t="s">
        <v>633</v>
      </c>
      <c r="G380" s="280">
        <v>750000</v>
      </c>
      <c r="H380" s="280">
        <v>557855.11</v>
      </c>
      <c r="I380" s="260">
        <v>28825.15</v>
      </c>
      <c r="J380" s="371" t="s">
        <v>609</v>
      </c>
    </row>
    <row r="381" spans="1:10" x14ac:dyDescent="0.2">
      <c r="A381" s="49" t="s">
        <v>637</v>
      </c>
      <c r="B381" s="197">
        <v>6112</v>
      </c>
      <c r="C381" s="197">
        <v>5162</v>
      </c>
      <c r="D381" s="198" t="s">
        <v>9</v>
      </c>
      <c r="E381" s="198" t="s">
        <v>630</v>
      </c>
      <c r="F381" s="198" t="s">
        <v>633</v>
      </c>
      <c r="G381" s="280">
        <v>120000</v>
      </c>
      <c r="H381" s="280">
        <v>75776.789999999994</v>
      </c>
      <c r="I381" s="260">
        <v>2178.75</v>
      </c>
      <c r="J381" s="372"/>
    </row>
    <row r="382" spans="1:10" x14ac:dyDescent="0.2">
      <c r="A382" s="49" t="s">
        <v>638</v>
      </c>
      <c r="B382" s="197">
        <v>6171</v>
      </c>
      <c r="C382" s="197">
        <v>5156</v>
      </c>
      <c r="D382" s="198" t="s">
        <v>9</v>
      </c>
      <c r="E382" s="198" t="s">
        <v>630</v>
      </c>
      <c r="F382" s="198" t="s">
        <v>639</v>
      </c>
      <c r="G382" s="280">
        <v>591600</v>
      </c>
      <c r="H382" s="280">
        <v>330640.19</v>
      </c>
      <c r="I382" s="260">
        <v>7030</v>
      </c>
      <c r="J382" s="371" t="s">
        <v>682</v>
      </c>
    </row>
    <row r="383" spans="1:10" x14ac:dyDescent="0.2">
      <c r="A383" s="49" t="s">
        <v>640</v>
      </c>
      <c r="B383" s="197">
        <v>6112</v>
      </c>
      <c r="C383" s="197">
        <v>5156</v>
      </c>
      <c r="D383" s="198" t="s">
        <v>9</v>
      </c>
      <c r="E383" s="198" t="s">
        <v>630</v>
      </c>
      <c r="F383" s="198" t="s">
        <v>639</v>
      </c>
      <c r="G383" s="280">
        <v>305436</v>
      </c>
      <c r="H383" s="280">
        <v>254059.49</v>
      </c>
      <c r="I383" s="260">
        <v>1866</v>
      </c>
      <c r="J383" s="372"/>
    </row>
    <row r="384" spans="1:10" x14ac:dyDescent="0.2">
      <c r="A384" s="69" t="s">
        <v>641</v>
      </c>
      <c r="B384" s="228">
        <v>6171</v>
      </c>
      <c r="C384" s="228">
        <v>5156</v>
      </c>
      <c r="D384" s="198" t="s">
        <v>9</v>
      </c>
      <c r="E384" s="255" t="s">
        <v>630</v>
      </c>
      <c r="F384" s="198" t="s">
        <v>639</v>
      </c>
      <c r="G384" s="280">
        <v>591600</v>
      </c>
      <c r="H384" s="280">
        <v>330640.19</v>
      </c>
      <c r="I384" s="260">
        <v>5193.3900000000003</v>
      </c>
      <c r="J384" s="371" t="s">
        <v>683</v>
      </c>
    </row>
    <row r="385" spans="1:10" x14ac:dyDescent="0.2">
      <c r="A385" s="55" t="s">
        <v>642</v>
      </c>
      <c r="B385" s="228">
        <v>6112</v>
      </c>
      <c r="C385" s="228">
        <v>5156</v>
      </c>
      <c r="D385" s="198" t="s">
        <v>9</v>
      </c>
      <c r="E385" s="255" t="s">
        <v>630</v>
      </c>
      <c r="F385" s="198" t="s">
        <v>639</v>
      </c>
      <c r="G385" s="280">
        <v>305436</v>
      </c>
      <c r="H385" s="280">
        <v>254059.49</v>
      </c>
      <c r="I385" s="260">
        <v>2035.2</v>
      </c>
      <c r="J385" s="373"/>
    </row>
    <row r="386" spans="1:10" x14ac:dyDescent="0.2">
      <c r="A386" s="49" t="s">
        <v>643</v>
      </c>
      <c r="B386" s="228">
        <v>6171</v>
      </c>
      <c r="C386" s="228">
        <v>5362</v>
      </c>
      <c r="D386" s="198" t="s">
        <v>9</v>
      </c>
      <c r="E386" s="255" t="s">
        <v>630</v>
      </c>
      <c r="F386" s="198" t="s">
        <v>639</v>
      </c>
      <c r="G386" s="280">
        <v>18000</v>
      </c>
      <c r="H386" s="280">
        <v>1500</v>
      </c>
      <c r="I386" s="260">
        <v>15000</v>
      </c>
      <c r="J386" s="373"/>
    </row>
    <row r="387" spans="1:10" x14ac:dyDescent="0.2">
      <c r="A387" s="49" t="s">
        <v>644</v>
      </c>
      <c r="B387" s="228">
        <v>6112</v>
      </c>
      <c r="C387" s="228">
        <v>5362</v>
      </c>
      <c r="D387" s="198" t="s">
        <v>9</v>
      </c>
      <c r="E387" s="255" t="s">
        <v>630</v>
      </c>
      <c r="F387" s="198" t="s">
        <v>639</v>
      </c>
      <c r="G387" s="280">
        <v>7500</v>
      </c>
      <c r="H387" s="280">
        <v>0</v>
      </c>
      <c r="I387" s="260">
        <v>6000</v>
      </c>
      <c r="J387" s="372"/>
    </row>
    <row r="388" spans="1:10" x14ac:dyDescent="0.2">
      <c r="A388" s="49" t="s">
        <v>645</v>
      </c>
      <c r="B388" s="355">
        <v>6171</v>
      </c>
      <c r="C388" s="355">
        <v>5139</v>
      </c>
      <c r="D388" s="353" t="s">
        <v>9</v>
      </c>
      <c r="E388" s="354" t="s">
        <v>630</v>
      </c>
      <c r="F388" s="354" t="s">
        <v>633</v>
      </c>
      <c r="G388" s="381">
        <v>909097.75</v>
      </c>
      <c r="H388" s="381">
        <v>690709.22</v>
      </c>
      <c r="I388" s="260">
        <v>13763</v>
      </c>
      <c r="J388" s="45" t="s">
        <v>684</v>
      </c>
    </row>
    <row r="389" spans="1:10" x14ac:dyDescent="0.2">
      <c r="A389" s="69" t="s">
        <v>649</v>
      </c>
      <c r="B389" s="355">
        <v>6171</v>
      </c>
      <c r="C389" s="355">
        <v>5139</v>
      </c>
      <c r="D389" s="353" t="s">
        <v>9</v>
      </c>
      <c r="E389" s="354" t="s">
        <v>630</v>
      </c>
      <c r="F389" s="354" t="s">
        <v>633</v>
      </c>
      <c r="G389" s="383"/>
      <c r="H389" s="383"/>
      <c r="I389" s="260">
        <v>5046</v>
      </c>
      <c r="J389" s="45" t="s">
        <v>686</v>
      </c>
    </row>
    <row r="390" spans="1:10" x14ac:dyDescent="0.2">
      <c r="A390" s="405" t="s">
        <v>646</v>
      </c>
      <c r="B390" s="228">
        <v>6171</v>
      </c>
      <c r="C390" s="228">
        <v>5136</v>
      </c>
      <c r="D390" s="198" t="s">
        <v>9</v>
      </c>
      <c r="E390" s="255" t="s">
        <v>630</v>
      </c>
      <c r="F390" s="255" t="s">
        <v>633</v>
      </c>
      <c r="G390" s="381">
        <v>350000</v>
      </c>
      <c r="H390" s="381">
        <v>156806.04999999999</v>
      </c>
      <c r="I390" s="260">
        <v>6</v>
      </c>
      <c r="J390" s="387" t="s">
        <v>689</v>
      </c>
    </row>
    <row r="391" spans="1:10" x14ac:dyDescent="0.2">
      <c r="A391" s="406"/>
      <c r="B391" s="228">
        <v>6171</v>
      </c>
      <c r="C391" s="228">
        <v>5136</v>
      </c>
      <c r="D391" s="198" t="s">
        <v>9</v>
      </c>
      <c r="E391" s="255" t="s">
        <v>630</v>
      </c>
      <c r="F391" s="255" t="s">
        <v>633</v>
      </c>
      <c r="G391" s="383"/>
      <c r="H391" s="383"/>
      <c r="I391" s="260">
        <v>2000</v>
      </c>
      <c r="J391" s="389"/>
    </row>
    <row r="392" spans="1:10" x14ac:dyDescent="0.2">
      <c r="A392" s="49" t="s">
        <v>647</v>
      </c>
      <c r="B392" s="228">
        <v>6171</v>
      </c>
      <c r="C392" s="228">
        <v>5137</v>
      </c>
      <c r="D392" s="198" t="s">
        <v>9</v>
      </c>
      <c r="E392" s="255" t="s">
        <v>630</v>
      </c>
      <c r="F392" s="255" t="s">
        <v>633</v>
      </c>
      <c r="G392" s="280">
        <v>798587</v>
      </c>
      <c r="H392" s="280">
        <v>396873.06</v>
      </c>
      <c r="I392" s="260">
        <v>895.16</v>
      </c>
      <c r="J392" s="374" t="s">
        <v>685</v>
      </c>
    </row>
    <row r="393" spans="1:10" x14ac:dyDescent="0.2">
      <c r="A393" s="49" t="s">
        <v>647</v>
      </c>
      <c r="B393" s="197">
        <v>6171</v>
      </c>
      <c r="C393" s="197">
        <v>5139</v>
      </c>
      <c r="D393" s="198" t="s">
        <v>9</v>
      </c>
      <c r="E393" s="198" t="s">
        <v>630</v>
      </c>
      <c r="F393" s="198" t="s">
        <v>648</v>
      </c>
      <c r="G393" s="280">
        <v>707887.48</v>
      </c>
      <c r="H393" s="280">
        <v>478388.22</v>
      </c>
      <c r="I393" s="260">
        <v>30458.84</v>
      </c>
      <c r="J393" s="375"/>
    </row>
    <row r="394" spans="1:10" x14ac:dyDescent="0.2">
      <c r="A394" s="69" t="s">
        <v>650</v>
      </c>
      <c r="B394" s="228">
        <v>6171</v>
      </c>
      <c r="C394" s="228">
        <v>5136</v>
      </c>
      <c r="D394" s="198" t="s">
        <v>9</v>
      </c>
      <c r="E394" s="255" t="s">
        <v>630</v>
      </c>
      <c r="F394" s="255" t="s">
        <v>13</v>
      </c>
      <c r="G394" s="376">
        <v>350000</v>
      </c>
      <c r="H394" s="376">
        <v>156806.04999999999</v>
      </c>
      <c r="I394" s="260">
        <v>1500</v>
      </c>
      <c r="J394" s="45" t="s">
        <v>687</v>
      </c>
    </row>
    <row r="395" spans="1:10" x14ac:dyDescent="0.2">
      <c r="A395" s="69" t="s">
        <v>651</v>
      </c>
      <c r="B395" s="228">
        <v>6171</v>
      </c>
      <c r="C395" s="228">
        <v>5136</v>
      </c>
      <c r="D395" s="198" t="s">
        <v>9</v>
      </c>
      <c r="E395" s="255" t="s">
        <v>630</v>
      </c>
      <c r="F395" s="255" t="s">
        <v>13</v>
      </c>
      <c r="G395" s="378"/>
      <c r="H395" s="378"/>
      <c r="I395" s="260">
        <v>250</v>
      </c>
      <c r="J395" s="45" t="s">
        <v>688</v>
      </c>
    </row>
    <row r="396" spans="1:10" x14ac:dyDescent="0.2">
      <c r="A396" s="69"/>
      <c r="B396" s="228"/>
      <c r="C396" s="228"/>
      <c r="D396" s="198"/>
      <c r="E396" s="255"/>
      <c r="F396" s="255"/>
      <c r="G396" s="281"/>
      <c r="H396" s="281"/>
      <c r="I396" s="260"/>
      <c r="J396" s="45"/>
    </row>
    <row r="397" spans="1:10" x14ac:dyDescent="0.2">
      <c r="A397" s="218" t="s">
        <v>676</v>
      </c>
      <c r="B397" s="214"/>
      <c r="C397" s="214"/>
      <c r="D397" s="215"/>
      <c r="E397" s="215"/>
      <c r="F397" s="215"/>
      <c r="G397" s="303"/>
      <c r="H397" s="303"/>
      <c r="I397" s="304">
        <f>SUM(I374:I396)</f>
        <v>147757.79</v>
      </c>
      <c r="J397" s="68"/>
    </row>
    <row r="398" spans="1:10" x14ac:dyDescent="0.2">
      <c r="A398" s="55"/>
      <c r="B398" s="228"/>
      <c r="C398" s="228"/>
      <c r="D398" s="255"/>
      <c r="E398" s="255"/>
      <c r="F398" s="255"/>
      <c r="G398" s="281"/>
      <c r="H398" s="281"/>
      <c r="I398" s="260"/>
      <c r="J398" s="48"/>
    </row>
    <row r="399" spans="1:10" x14ac:dyDescent="0.2">
      <c r="A399" s="53" t="s">
        <v>32</v>
      </c>
      <c r="B399" s="239"/>
      <c r="C399" s="239"/>
      <c r="D399" s="240"/>
      <c r="E399" s="240"/>
      <c r="F399" s="240"/>
      <c r="G399" s="241"/>
      <c r="H399" s="241"/>
      <c r="I399" s="242"/>
      <c r="J399" s="125"/>
    </row>
    <row r="400" spans="1:10" x14ac:dyDescent="0.2">
      <c r="A400" s="54" t="s">
        <v>697</v>
      </c>
      <c r="B400" s="197">
        <v>6171</v>
      </c>
      <c r="C400" s="197">
        <v>5169</v>
      </c>
      <c r="D400" s="198" t="s">
        <v>9</v>
      </c>
      <c r="E400" s="198" t="s">
        <v>33</v>
      </c>
      <c r="F400" s="198" t="s">
        <v>698</v>
      </c>
      <c r="G400" s="280">
        <v>96000</v>
      </c>
      <c r="H400" s="280">
        <v>69960</v>
      </c>
      <c r="I400" s="260">
        <v>4620</v>
      </c>
      <c r="J400" s="66">
        <v>20079900005</v>
      </c>
    </row>
    <row r="401" spans="1:10" x14ac:dyDescent="0.2">
      <c r="A401" s="405" t="s">
        <v>703</v>
      </c>
      <c r="B401" s="197">
        <v>6171</v>
      </c>
      <c r="C401" s="197">
        <v>5167</v>
      </c>
      <c r="D401" s="198" t="s">
        <v>9</v>
      </c>
      <c r="E401" s="198" t="s">
        <v>33</v>
      </c>
      <c r="F401" s="198" t="s">
        <v>13</v>
      </c>
      <c r="G401" s="381">
        <v>1400000</v>
      </c>
      <c r="H401" s="381">
        <v>954871.78</v>
      </c>
      <c r="I401" s="260">
        <v>11480</v>
      </c>
      <c r="J401" s="374" t="s">
        <v>689</v>
      </c>
    </row>
    <row r="402" spans="1:10" x14ac:dyDescent="0.2">
      <c r="A402" s="421"/>
      <c r="B402" s="197">
        <v>6171</v>
      </c>
      <c r="C402" s="197">
        <v>5167</v>
      </c>
      <c r="D402" s="198" t="s">
        <v>9</v>
      </c>
      <c r="E402" s="198" t="s">
        <v>33</v>
      </c>
      <c r="F402" s="198" t="s">
        <v>13</v>
      </c>
      <c r="G402" s="382"/>
      <c r="H402" s="382"/>
      <c r="I402" s="260">
        <v>9540</v>
      </c>
      <c r="J402" s="390"/>
    </row>
    <row r="403" spans="1:10" x14ac:dyDescent="0.2">
      <c r="A403" s="406"/>
      <c r="B403" s="197">
        <v>6171</v>
      </c>
      <c r="C403" s="197">
        <v>5167</v>
      </c>
      <c r="D403" s="198" t="s">
        <v>9</v>
      </c>
      <c r="E403" s="198" t="s">
        <v>33</v>
      </c>
      <c r="F403" s="198" t="s">
        <v>13</v>
      </c>
      <c r="G403" s="383"/>
      <c r="H403" s="383"/>
      <c r="I403" s="260">
        <v>1940</v>
      </c>
      <c r="J403" s="375"/>
    </row>
    <row r="404" spans="1:10" x14ac:dyDescent="0.2">
      <c r="A404" s="49" t="s">
        <v>699</v>
      </c>
      <c r="B404" s="197">
        <v>6112</v>
      </c>
      <c r="C404" s="197">
        <v>5019</v>
      </c>
      <c r="D404" s="198" t="s">
        <v>9</v>
      </c>
      <c r="E404" s="198" t="s">
        <v>33</v>
      </c>
      <c r="F404" s="198" t="s">
        <v>700</v>
      </c>
      <c r="G404" s="280">
        <v>37300</v>
      </c>
      <c r="H404" s="280">
        <v>35883</v>
      </c>
      <c r="I404" s="260">
        <v>901</v>
      </c>
      <c r="J404" s="387" t="s">
        <v>689</v>
      </c>
    </row>
    <row r="405" spans="1:10" x14ac:dyDescent="0.2">
      <c r="A405" s="69" t="s">
        <v>701</v>
      </c>
      <c r="B405" s="197">
        <v>6112</v>
      </c>
      <c r="C405" s="197">
        <v>5039</v>
      </c>
      <c r="D405" s="198" t="s">
        <v>9</v>
      </c>
      <c r="E405" s="198" t="s">
        <v>33</v>
      </c>
      <c r="F405" s="198" t="s">
        <v>700</v>
      </c>
      <c r="G405" s="280">
        <v>12700</v>
      </c>
      <c r="H405" s="280">
        <v>12215</v>
      </c>
      <c r="I405" s="260">
        <v>306</v>
      </c>
      <c r="J405" s="389"/>
    </row>
    <row r="406" spans="1:10" x14ac:dyDescent="0.2">
      <c r="A406" s="305"/>
      <c r="B406" s="233"/>
      <c r="C406" s="233"/>
      <c r="D406" s="255"/>
      <c r="E406" s="234"/>
      <c r="F406" s="234"/>
      <c r="G406" s="235"/>
      <c r="H406" s="235"/>
      <c r="I406" s="226"/>
      <c r="J406" s="115"/>
    </row>
    <row r="407" spans="1:10" x14ac:dyDescent="0.2">
      <c r="A407" s="53" t="s">
        <v>702</v>
      </c>
      <c r="B407" s="245"/>
      <c r="C407" s="245"/>
      <c r="D407" s="246"/>
      <c r="E407" s="246"/>
      <c r="F407" s="246"/>
      <c r="G407" s="247"/>
      <c r="H407" s="247"/>
      <c r="I407" s="306">
        <f>SUM(I400:I406)</f>
        <v>28787</v>
      </c>
      <c r="J407" s="126"/>
    </row>
    <row r="408" spans="1:10" x14ac:dyDescent="0.2">
      <c r="A408" s="248"/>
      <c r="B408" s="358"/>
      <c r="C408" s="358"/>
      <c r="D408" s="358"/>
      <c r="E408" s="358"/>
      <c r="F408" s="358"/>
      <c r="G408" s="249"/>
      <c r="H408" s="249"/>
      <c r="I408" s="307"/>
      <c r="J408" s="127"/>
    </row>
    <row r="409" spans="1:10" s="8" customFormat="1" x14ac:dyDescent="0.2">
      <c r="A409" s="218" t="s">
        <v>34</v>
      </c>
      <c r="B409" s="214"/>
      <c r="C409" s="214"/>
      <c r="D409" s="215"/>
      <c r="E409" s="215"/>
      <c r="F409" s="215"/>
      <c r="G409" s="216"/>
      <c r="H409" s="216"/>
      <c r="I409" s="217"/>
      <c r="J409" s="119"/>
    </row>
    <row r="410" spans="1:10" x14ac:dyDescent="0.2">
      <c r="A410" s="54" t="s">
        <v>690</v>
      </c>
      <c r="B410" s="197">
        <v>5512</v>
      </c>
      <c r="C410" s="197">
        <v>5156</v>
      </c>
      <c r="D410" s="198" t="s">
        <v>9</v>
      </c>
      <c r="E410" s="198" t="s">
        <v>691</v>
      </c>
      <c r="F410" s="198" t="s">
        <v>692</v>
      </c>
      <c r="G410" s="280">
        <v>83781</v>
      </c>
      <c r="H410" s="280">
        <v>68548.399999999994</v>
      </c>
      <c r="I410" s="260">
        <v>4381</v>
      </c>
      <c r="J410" s="157" t="s">
        <v>682</v>
      </c>
    </row>
    <row r="411" spans="1:10" x14ac:dyDescent="0.2">
      <c r="A411" s="49" t="s">
        <v>693</v>
      </c>
      <c r="B411" s="197">
        <v>5512</v>
      </c>
      <c r="C411" s="197">
        <v>5171</v>
      </c>
      <c r="D411" s="198" t="s">
        <v>9</v>
      </c>
      <c r="E411" s="198" t="s">
        <v>691</v>
      </c>
      <c r="F411" s="198" t="s">
        <v>692</v>
      </c>
      <c r="G411" s="280">
        <v>263752</v>
      </c>
      <c r="H411" s="280">
        <v>213069</v>
      </c>
      <c r="I411" s="260">
        <v>28904</v>
      </c>
      <c r="J411" s="45" t="s">
        <v>695</v>
      </c>
    </row>
    <row r="412" spans="1:10" x14ac:dyDescent="0.2">
      <c r="A412" s="49" t="s">
        <v>694</v>
      </c>
      <c r="B412" s="197">
        <v>5212</v>
      </c>
      <c r="C412" s="197">
        <v>5137</v>
      </c>
      <c r="D412" s="198" t="s">
        <v>9</v>
      </c>
      <c r="E412" s="198" t="s">
        <v>691</v>
      </c>
      <c r="F412" s="198" t="s">
        <v>13</v>
      </c>
      <c r="G412" s="280">
        <v>110119</v>
      </c>
      <c r="H412" s="280">
        <v>106000.9</v>
      </c>
      <c r="I412" s="260">
        <v>3352</v>
      </c>
      <c r="J412" s="371" t="s">
        <v>696</v>
      </c>
    </row>
    <row r="413" spans="1:10" x14ac:dyDescent="0.2">
      <c r="A413" s="49" t="s">
        <v>694</v>
      </c>
      <c r="B413" s="197">
        <v>5212</v>
      </c>
      <c r="C413" s="197">
        <v>5169</v>
      </c>
      <c r="D413" s="198" t="s">
        <v>9</v>
      </c>
      <c r="E413" s="198" t="s">
        <v>691</v>
      </c>
      <c r="F413" s="198" t="s">
        <v>13</v>
      </c>
      <c r="G413" s="280">
        <v>100032.44</v>
      </c>
      <c r="H413" s="280">
        <v>67518.3</v>
      </c>
      <c r="I413" s="260">
        <v>1130</v>
      </c>
      <c r="J413" s="372"/>
    </row>
    <row r="414" spans="1:10" x14ac:dyDescent="0.2">
      <c r="A414" s="49" t="s">
        <v>811</v>
      </c>
      <c r="B414" s="197">
        <v>5599</v>
      </c>
      <c r="C414" s="197">
        <v>6342</v>
      </c>
      <c r="D414" s="198" t="s">
        <v>9</v>
      </c>
      <c r="E414" s="198" t="s">
        <v>691</v>
      </c>
      <c r="F414" s="198" t="s">
        <v>13</v>
      </c>
      <c r="G414" s="280">
        <v>101956.88</v>
      </c>
      <c r="H414" s="280">
        <v>0</v>
      </c>
      <c r="I414" s="260">
        <v>101956.88</v>
      </c>
      <c r="J414" s="371" t="s">
        <v>812</v>
      </c>
    </row>
    <row r="415" spans="1:10" x14ac:dyDescent="0.2">
      <c r="A415" s="49" t="s">
        <v>811</v>
      </c>
      <c r="B415" s="197">
        <v>5599</v>
      </c>
      <c r="C415" s="197">
        <v>5323</v>
      </c>
      <c r="D415" s="198" t="s">
        <v>9</v>
      </c>
      <c r="E415" s="198" t="s">
        <v>691</v>
      </c>
      <c r="F415" s="198" t="s">
        <v>13</v>
      </c>
      <c r="G415" s="280">
        <v>400.68</v>
      </c>
      <c r="H415" s="280">
        <v>0</v>
      </c>
      <c r="I415" s="260">
        <v>400.68</v>
      </c>
      <c r="J415" s="372"/>
    </row>
    <row r="416" spans="1:10" x14ac:dyDescent="0.2">
      <c r="A416" s="49"/>
      <c r="B416" s="197"/>
      <c r="C416" s="197"/>
      <c r="D416" s="198"/>
      <c r="E416" s="198"/>
      <c r="F416" s="198"/>
      <c r="G416" s="199"/>
      <c r="H416" s="199"/>
      <c r="I416" s="226"/>
      <c r="J416" s="101"/>
    </row>
    <row r="417" spans="1:10" ht="13.5" thickBot="1" x14ac:dyDescent="0.25">
      <c r="A417" s="308" t="s">
        <v>704</v>
      </c>
      <c r="B417" s="262"/>
      <c r="C417" s="262"/>
      <c r="D417" s="263"/>
      <c r="E417" s="263"/>
      <c r="F417" s="263"/>
      <c r="G417" s="264"/>
      <c r="H417" s="264"/>
      <c r="I417" s="309">
        <f>SUM(I410:I416)</f>
        <v>140124.56</v>
      </c>
      <c r="J417" s="171"/>
    </row>
    <row r="418" spans="1:10" ht="13.5" thickTop="1" x14ac:dyDescent="0.2">
      <c r="A418" s="57" t="s">
        <v>677</v>
      </c>
      <c r="B418" s="206"/>
      <c r="C418" s="206"/>
      <c r="D418" s="207"/>
      <c r="E418" s="207"/>
      <c r="F418" s="207"/>
      <c r="G418" s="208"/>
      <c r="H418" s="208"/>
      <c r="I418" s="208">
        <f>I397+I407+I417</f>
        <v>316669.34999999998</v>
      </c>
      <c r="J418" s="116"/>
    </row>
    <row r="419" spans="1:10" ht="25.5" customHeight="1" x14ac:dyDescent="0.2">
      <c r="A419" s="236"/>
      <c r="B419" s="357"/>
      <c r="C419" s="357"/>
      <c r="D419" s="357"/>
      <c r="E419" s="357"/>
      <c r="F419" s="357"/>
      <c r="G419" s="237"/>
      <c r="H419" s="237"/>
      <c r="I419" s="238"/>
    </row>
    <row r="420" spans="1:10" x14ac:dyDescent="0.2">
      <c r="A420" s="213" t="s">
        <v>36</v>
      </c>
      <c r="B420" s="310"/>
      <c r="C420" s="310"/>
      <c r="D420" s="311"/>
      <c r="E420" s="311"/>
      <c r="F420" s="311"/>
      <c r="G420" s="312"/>
      <c r="H420" s="312"/>
      <c r="I420" s="313"/>
      <c r="J420" s="134"/>
    </row>
    <row r="421" spans="1:10" x14ac:dyDescent="0.2">
      <c r="A421" s="400" t="s">
        <v>365</v>
      </c>
      <c r="B421" s="197">
        <v>3113</v>
      </c>
      <c r="C421" s="197">
        <v>6121</v>
      </c>
      <c r="D421" s="198" t="s">
        <v>9</v>
      </c>
      <c r="E421" s="198" t="s">
        <v>133</v>
      </c>
      <c r="F421" s="198" t="s">
        <v>37</v>
      </c>
      <c r="G421" s="314">
        <v>91960</v>
      </c>
      <c r="H421" s="199">
        <v>0</v>
      </c>
      <c r="I421" s="315">
        <v>91960</v>
      </c>
      <c r="J421" s="95" t="s">
        <v>318</v>
      </c>
    </row>
    <row r="422" spans="1:10" x14ac:dyDescent="0.2">
      <c r="A422" s="401"/>
      <c r="B422" s="197">
        <v>3113</v>
      </c>
      <c r="C422" s="197">
        <v>6121</v>
      </c>
      <c r="D422" s="198" t="s">
        <v>9</v>
      </c>
      <c r="E422" s="198" t="s">
        <v>133</v>
      </c>
      <c r="F422" s="198" t="s">
        <v>37</v>
      </c>
      <c r="G422" s="314">
        <v>816750</v>
      </c>
      <c r="H422" s="199">
        <v>0</v>
      </c>
      <c r="I422" s="315">
        <v>816750</v>
      </c>
      <c r="J422" s="95" t="s">
        <v>319</v>
      </c>
    </row>
    <row r="423" spans="1:10" ht="22.5" x14ac:dyDescent="0.2">
      <c r="A423" s="94" t="s">
        <v>366</v>
      </c>
      <c r="B423" s="197">
        <v>3745</v>
      </c>
      <c r="C423" s="197">
        <v>5171</v>
      </c>
      <c r="D423" s="198" t="s">
        <v>9</v>
      </c>
      <c r="E423" s="198" t="s">
        <v>133</v>
      </c>
      <c r="F423" s="198" t="s">
        <v>134</v>
      </c>
      <c r="G423" s="314">
        <v>48399</v>
      </c>
      <c r="H423" s="199">
        <v>12099</v>
      </c>
      <c r="I423" s="315">
        <v>36300</v>
      </c>
      <c r="J423" s="95" t="s">
        <v>320</v>
      </c>
    </row>
    <row r="424" spans="1:10" x14ac:dyDescent="0.2">
      <c r="A424" s="94" t="s">
        <v>367</v>
      </c>
      <c r="B424" s="197">
        <v>3745</v>
      </c>
      <c r="C424" s="197">
        <v>5171</v>
      </c>
      <c r="D424" s="198" t="s">
        <v>9</v>
      </c>
      <c r="E424" s="198" t="s">
        <v>133</v>
      </c>
      <c r="F424" s="198" t="s">
        <v>135</v>
      </c>
      <c r="G424" s="314">
        <v>159962</v>
      </c>
      <c r="H424" s="199">
        <v>74321.8</v>
      </c>
      <c r="I424" s="315">
        <v>85640.2</v>
      </c>
      <c r="J424" s="95" t="s">
        <v>321</v>
      </c>
    </row>
    <row r="425" spans="1:10" x14ac:dyDescent="0.2">
      <c r="A425" s="400" t="s">
        <v>368</v>
      </c>
      <c r="B425" s="197">
        <v>2212</v>
      </c>
      <c r="C425" s="197">
        <v>6121</v>
      </c>
      <c r="D425" s="198" t="s">
        <v>9</v>
      </c>
      <c r="E425" s="198" t="s">
        <v>133</v>
      </c>
      <c r="F425" s="198" t="s">
        <v>136</v>
      </c>
      <c r="G425" s="316">
        <v>2000000</v>
      </c>
      <c r="H425" s="199">
        <v>0</v>
      </c>
      <c r="I425" s="317">
        <v>2000000</v>
      </c>
      <c r="J425" s="397" t="s">
        <v>322</v>
      </c>
    </row>
    <row r="426" spans="1:10" x14ac:dyDescent="0.2">
      <c r="A426" s="401"/>
      <c r="B426" s="197">
        <v>2212</v>
      </c>
      <c r="C426" s="197">
        <v>6121</v>
      </c>
      <c r="D426" s="198" t="s">
        <v>9</v>
      </c>
      <c r="E426" s="198" t="s">
        <v>133</v>
      </c>
      <c r="F426" s="198" t="s">
        <v>136</v>
      </c>
      <c r="G426" s="318">
        <v>898170.66</v>
      </c>
      <c r="H426" s="199">
        <v>0</v>
      </c>
      <c r="I426" s="319">
        <v>898170.66</v>
      </c>
      <c r="J426" s="399"/>
    </row>
    <row r="427" spans="1:10" x14ac:dyDescent="0.2">
      <c r="A427" s="162" t="s">
        <v>369</v>
      </c>
      <c r="B427" s="197">
        <v>3745</v>
      </c>
      <c r="C427" s="197">
        <v>5171</v>
      </c>
      <c r="D427" s="198" t="s">
        <v>9</v>
      </c>
      <c r="E427" s="198" t="s">
        <v>133</v>
      </c>
      <c r="F427" s="198" t="s">
        <v>137</v>
      </c>
      <c r="G427" s="320">
        <v>130448.2</v>
      </c>
      <c r="H427" s="199">
        <v>65224</v>
      </c>
      <c r="I427" s="321">
        <v>65224.2</v>
      </c>
      <c r="J427" s="95" t="s">
        <v>323</v>
      </c>
    </row>
    <row r="428" spans="1:10" x14ac:dyDescent="0.2">
      <c r="A428" s="70" t="s">
        <v>370</v>
      </c>
      <c r="B428" s="197">
        <v>2219</v>
      </c>
      <c r="C428" s="197">
        <v>6121</v>
      </c>
      <c r="D428" s="198" t="s">
        <v>9</v>
      </c>
      <c r="E428" s="198" t="s">
        <v>133</v>
      </c>
      <c r="F428" s="198" t="s">
        <v>139</v>
      </c>
      <c r="G428" s="316">
        <v>195230</v>
      </c>
      <c r="H428" s="199">
        <v>0</v>
      </c>
      <c r="I428" s="317">
        <v>195230</v>
      </c>
      <c r="J428" s="95" t="s">
        <v>324</v>
      </c>
    </row>
    <row r="429" spans="1:10" x14ac:dyDescent="0.2">
      <c r="A429" s="70" t="s">
        <v>138</v>
      </c>
      <c r="B429" s="197">
        <v>2219</v>
      </c>
      <c r="C429" s="197">
        <v>6121</v>
      </c>
      <c r="D429" s="198" t="s">
        <v>9</v>
      </c>
      <c r="E429" s="198" t="s">
        <v>133</v>
      </c>
      <c r="F429" s="198" t="s">
        <v>139</v>
      </c>
      <c r="G429" s="318">
        <v>8000000</v>
      </c>
      <c r="H429" s="199">
        <v>0</v>
      </c>
      <c r="I429" s="319">
        <v>8000000</v>
      </c>
      <c r="J429" s="97" t="s">
        <v>263</v>
      </c>
    </row>
    <row r="430" spans="1:10" x14ac:dyDescent="0.2">
      <c r="A430" s="96" t="s">
        <v>371</v>
      </c>
      <c r="B430" s="228">
        <v>3429</v>
      </c>
      <c r="C430" s="228">
        <v>6121</v>
      </c>
      <c r="D430" s="198" t="s">
        <v>9</v>
      </c>
      <c r="E430" s="198" t="s">
        <v>133</v>
      </c>
      <c r="F430" s="198" t="s">
        <v>140</v>
      </c>
      <c r="G430" s="320">
        <v>48400</v>
      </c>
      <c r="H430" s="199">
        <v>0</v>
      </c>
      <c r="I430" s="321">
        <v>48400</v>
      </c>
      <c r="J430" s="95" t="s">
        <v>325</v>
      </c>
    </row>
    <row r="431" spans="1:10" x14ac:dyDescent="0.2">
      <c r="A431" s="94" t="s">
        <v>372</v>
      </c>
      <c r="B431" s="228">
        <v>3113</v>
      </c>
      <c r="C431" s="228">
        <v>6121</v>
      </c>
      <c r="D431" s="198" t="s">
        <v>9</v>
      </c>
      <c r="E431" s="198" t="s">
        <v>133</v>
      </c>
      <c r="F431" s="198" t="s">
        <v>141</v>
      </c>
      <c r="G431" s="320">
        <v>18151.099999999999</v>
      </c>
      <c r="H431" s="199">
        <v>0</v>
      </c>
      <c r="I431" s="321">
        <v>18151.099999999999</v>
      </c>
      <c r="J431" s="95" t="s">
        <v>326</v>
      </c>
    </row>
    <row r="432" spans="1:10" x14ac:dyDescent="0.2">
      <c r="A432" s="71" t="s">
        <v>373</v>
      </c>
      <c r="B432" s="228">
        <v>3111</v>
      </c>
      <c r="C432" s="228">
        <v>6121</v>
      </c>
      <c r="D432" s="198" t="s">
        <v>9</v>
      </c>
      <c r="E432" s="198" t="s">
        <v>133</v>
      </c>
      <c r="F432" s="198" t="s">
        <v>142</v>
      </c>
      <c r="G432" s="314">
        <v>5566</v>
      </c>
      <c r="H432" s="199">
        <v>0</v>
      </c>
      <c r="I432" s="315">
        <v>5566</v>
      </c>
      <c r="J432" s="95" t="s">
        <v>329</v>
      </c>
    </row>
    <row r="433" spans="1:10" x14ac:dyDescent="0.2">
      <c r="A433" s="71" t="s">
        <v>374</v>
      </c>
      <c r="B433" s="228">
        <v>3113</v>
      </c>
      <c r="C433" s="228">
        <v>6121</v>
      </c>
      <c r="D433" s="198" t="s">
        <v>9</v>
      </c>
      <c r="E433" s="198" t="s">
        <v>133</v>
      </c>
      <c r="F433" s="198" t="s">
        <v>143</v>
      </c>
      <c r="G433" s="320">
        <v>10018.799999999999</v>
      </c>
      <c r="H433" s="199">
        <v>0</v>
      </c>
      <c r="I433" s="321">
        <v>10018.799999999999</v>
      </c>
      <c r="J433" s="95" t="s">
        <v>328</v>
      </c>
    </row>
    <row r="434" spans="1:10" ht="19.5" customHeight="1" x14ac:dyDescent="0.2">
      <c r="A434" s="96" t="s">
        <v>375</v>
      </c>
      <c r="B434" s="228">
        <v>3113</v>
      </c>
      <c r="C434" s="228">
        <v>6121</v>
      </c>
      <c r="D434" s="198" t="s">
        <v>9</v>
      </c>
      <c r="E434" s="198" t="s">
        <v>133</v>
      </c>
      <c r="F434" s="198" t="s">
        <v>144</v>
      </c>
      <c r="G434" s="316">
        <v>18392</v>
      </c>
      <c r="H434" s="199">
        <v>0</v>
      </c>
      <c r="I434" s="317">
        <v>18392</v>
      </c>
      <c r="J434" s="95" t="s">
        <v>330</v>
      </c>
    </row>
    <row r="435" spans="1:10" x14ac:dyDescent="0.2">
      <c r="A435" s="420" t="s">
        <v>376</v>
      </c>
      <c r="B435" s="322">
        <v>2339</v>
      </c>
      <c r="C435" s="322">
        <v>6121</v>
      </c>
      <c r="D435" s="323" t="s">
        <v>146</v>
      </c>
      <c r="E435" s="323" t="s">
        <v>133</v>
      </c>
      <c r="F435" s="323" t="s">
        <v>147</v>
      </c>
      <c r="G435" s="324">
        <v>2063256.35</v>
      </c>
      <c r="H435" s="325">
        <v>0</v>
      </c>
      <c r="I435" s="326"/>
      <c r="J435" s="397" t="s">
        <v>331</v>
      </c>
    </row>
    <row r="436" spans="1:10" x14ac:dyDescent="0.2">
      <c r="A436" s="420"/>
      <c r="B436" s="322">
        <v>3745</v>
      </c>
      <c r="C436" s="322">
        <v>5171</v>
      </c>
      <c r="D436" s="323" t="s">
        <v>146</v>
      </c>
      <c r="E436" s="323" t="s">
        <v>133</v>
      </c>
      <c r="F436" s="323" t="s">
        <v>147</v>
      </c>
      <c r="G436" s="324">
        <v>1009523.46</v>
      </c>
      <c r="H436" s="325">
        <v>0</v>
      </c>
      <c r="I436" s="326"/>
      <c r="J436" s="398"/>
    </row>
    <row r="437" spans="1:10" x14ac:dyDescent="0.2">
      <c r="A437" s="420"/>
      <c r="B437" s="228">
        <v>2339</v>
      </c>
      <c r="C437" s="228">
        <v>6121</v>
      </c>
      <c r="D437" s="198" t="s">
        <v>9</v>
      </c>
      <c r="E437" s="198" t="s">
        <v>133</v>
      </c>
      <c r="F437" s="198" t="s">
        <v>147</v>
      </c>
      <c r="G437" s="314">
        <v>5057.8</v>
      </c>
      <c r="H437" s="199">
        <v>0</v>
      </c>
      <c r="I437" s="315">
        <v>5057.8</v>
      </c>
      <c r="J437" s="398"/>
    </row>
    <row r="438" spans="1:10" x14ac:dyDescent="0.2">
      <c r="A438" s="420"/>
      <c r="B438" s="228">
        <v>3745</v>
      </c>
      <c r="C438" s="228">
        <v>5171</v>
      </c>
      <c r="D438" s="198" t="s">
        <v>9</v>
      </c>
      <c r="E438" s="198" t="s">
        <v>133</v>
      </c>
      <c r="F438" s="198" t="s">
        <v>147</v>
      </c>
      <c r="G438" s="314">
        <v>363501.3</v>
      </c>
      <c r="H438" s="199">
        <v>0</v>
      </c>
      <c r="I438" s="315">
        <v>363501.3</v>
      </c>
      <c r="J438" s="399"/>
    </row>
    <row r="439" spans="1:10" x14ac:dyDescent="0.2">
      <c r="A439" s="71" t="s">
        <v>377</v>
      </c>
      <c r="B439" s="228">
        <v>2339</v>
      </c>
      <c r="C439" s="228">
        <v>6121</v>
      </c>
      <c r="D439" s="198" t="s">
        <v>9</v>
      </c>
      <c r="E439" s="198" t="s">
        <v>133</v>
      </c>
      <c r="F439" s="198" t="s">
        <v>147</v>
      </c>
      <c r="G439" s="314">
        <v>48000</v>
      </c>
      <c r="H439" s="199">
        <v>45060</v>
      </c>
      <c r="I439" s="315">
        <v>2940</v>
      </c>
      <c r="J439" s="95" t="s">
        <v>332</v>
      </c>
    </row>
    <row r="440" spans="1:10" x14ac:dyDescent="0.2">
      <c r="A440" s="71" t="s">
        <v>378</v>
      </c>
      <c r="B440" s="228">
        <v>2339</v>
      </c>
      <c r="C440" s="228">
        <v>6121</v>
      </c>
      <c r="D440" s="198" t="s">
        <v>9</v>
      </c>
      <c r="E440" s="198" t="s">
        <v>133</v>
      </c>
      <c r="F440" s="198" t="s">
        <v>147</v>
      </c>
      <c r="G440" s="314">
        <v>45000</v>
      </c>
      <c r="H440" s="199">
        <v>41000</v>
      </c>
      <c r="I440" s="315">
        <v>4000</v>
      </c>
      <c r="J440" s="95" t="s">
        <v>333</v>
      </c>
    </row>
    <row r="441" spans="1:10" ht="22.5" x14ac:dyDescent="0.2">
      <c r="A441" s="98" t="s">
        <v>379</v>
      </c>
      <c r="B441" s="228">
        <v>3745</v>
      </c>
      <c r="C441" s="228">
        <v>5171</v>
      </c>
      <c r="D441" s="198" t="s">
        <v>9</v>
      </c>
      <c r="E441" s="198" t="s">
        <v>133</v>
      </c>
      <c r="F441" s="198" t="s">
        <v>148</v>
      </c>
      <c r="G441" s="314">
        <v>161819.85999999999</v>
      </c>
      <c r="H441" s="199">
        <v>113086</v>
      </c>
      <c r="I441" s="315">
        <v>48733.86</v>
      </c>
      <c r="J441" s="95" t="s">
        <v>334</v>
      </c>
    </row>
    <row r="442" spans="1:10" x14ac:dyDescent="0.2">
      <c r="A442" s="98" t="s">
        <v>380</v>
      </c>
      <c r="B442" s="228">
        <v>3613</v>
      </c>
      <c r="C442" s="228">
        <v>6121</v>
      </c>
      <c r="D442" s="198" t="s">
        <v>9</v>
      </c>
      <c r="E442" s="198" t="s">
        <v>133</v>
      </c>
      <c r="F442" s="198" t="s">
        <v>149</v>
      </c>
      <c r="G442" s="316">
        <v>16940</v>
      </c>
      <c r="H442" s="199">
        <v>0</v>
      </c>
      <c r="I442" s="317">
        <v>16940</v>
      </c>
      <c r="J442" s="95" t="s">
        <v>335</v>
      </c>
    </row>
    <row r="443" spans="1:10" x14ac:dyDescent="0.2">
      <c r="A443" s="98" t="s">
        <v>381</v>
      </c>
      <c r="B443" s="228">
        <v>6171</v>
      </c>
      <c r="C443" s="228">
        <v>6121</v>
      </c>
      <c r="D443" s="198" t="s">
        <v>9</v>
      </c>
      <c r="E443" s="198" t="s">
        <v>133</v>
      </c>
      <c r="F443" s="198" t="s">
        <v>150</v>
      </c>
      <c r="G443" s="316">
        <v>52272</v>
      </c>
      <c r="H443" s="199">
        <v>0</v>
      </c>
      <c r="I443" s="317">
        <v>52272</v>
      </c>
      <c r="J443" s="95" t="s">
        <v>336</v>
      </c>
    </row>
    <row r="444" spans="1:10" x14ac:dyDescent="0.2">
      <c r="A444" s="98" t="s">
        <v>382</v>
      </c>
      <c r="B444" s="228">
        <v>6171</v>
      </c>
      <c r="C444" s="228">
        <v>6121</v>
      </c>
      <c r="D444" s="198" t="s">
        <v>9</v>
      </c>
      <c r="E444" s="198" t="s">
        <v>133</v>
      </c>
      <c r="F444" s="198" t="s">
        <v>151</v>
      </c>
      <c r="G444" s="316">
        <v>72600</v>
      </c>
      <c r="H444" s="199">
        <v>0</v>
      </c>
      <c r="I444" s="317">
        <v>72600</v>
      </c>
      <c r="J444" s="95" t="s">
        <v>337</v>
      </c>
    </row>
    <row r="445" spans="1:10" x14ac:dyDescent="0.2">
      <c r="A445" s="96" t="s">
        <v>383</v>
      </c>
      <c r="B445" s="228">
        <v>3745</v>
      </c>
      <c r="C445" s="228">
        <v>5171</v>
      </c>
      <c r="D445" s="198" t="s">
        <v>9</v>
      </c>
      <c r="E445" s="198" t="s">
        <v>133</v>
      </c>
      <c r="F445" s="198" t="s">
        <v>152</v>
      </c>
      <c r="G445" s="316">
        <v>8328.43</v>
      </c>
      <c r="H445" s="199">
        <v>1445.43</v>
      </c>
      <c r="I445" s="317">
        <v>6883</v>
      </c>
      <c r="J445" s="95" t="s">
        <v>338</v>
      </c>
    </row>
    <row r="446" spans="1:10" x14ac:dyDescent="0.2">
      <c r="A446" s="99" t="s">
        <v>384</v>
      </c>
      <c r="B446" s="228">
        <v>3111</v>
      </c>
      <c r="C446" s="228">
        <v>6121</v>
      </c>
      <c r="D446" s="198" t="s">
        <v>9</v>
      </c>
      <c r="E446" s="198" t="s">
        <v>133</v>
      </c>
      <c r="F446" s="198" t="s">
        <v>153</v>
      </c>
      <c r="G446" s="316">
        <v>41140</v>
      </c>
      <c r="H446" s="199">
        <v>0</v>
      </c>
      <c r="I446" s="317">
        <v>41140</v>
      </c>
      <c r="J446" s="90" t="s">
        <v>339</v>
      </c>
    </row>
    <row r="447" spans="1:10" x14ac:dyDescent="0.2">
      <c r="A447" s="400" t="s">
        <v>385</v>
      </c>
      <c r="B447" s="228">
        <v>3745</v>
      </c>
      <c r="C447" s="228">
        <v>5171</v>
      </c>
      <c r="D447" s="198" t="s">
        <v>9</v>
      </c>
      <c r="E447" s="198" t="s">
        <v>133</v>
      </c>
      <c r="F447" s="198" t="s">
        <v>154</v>
      </c>
      <c r="G447" s="314">
        <v>4941.5200000000004</v>
      </c>
      <c r="H447" s="199">
        <v>3154.96</v>
      </c>
      <c r="I447" s="315">
        <v>1786.56</v>
      </c>
      <c r="J447" s="397" t="s">
        <v>340</v>
      </c>
    </row>
    <row r="448" spans="1:10" x14ac:dyDescent="0.2">
      <c r="A448" s="401"/>
      <c r="B448" s="228">
        <v>3745</v>
      </c>
      <c r="C448" s="228">
        <v>5171</v>
      </c>
      <c r="D448" s="198" t="s">
        <v>9</v>
      </c>
      <c r="E448" s="198" t="s">
        <v>133</v>
      </c>
      <c r="F448" s="198" t="s">
        <v>155</v>
      </c>
      <c r="G448" s="314">
        <v>1235.4000000000001</v>
      </c>
      <c r="H448" s="199">
        <v>788.74</v>
      </c>
      <c r="I448" s="315">
        <v>446.66</v>
      </c>
      <c r="J448" s="399"/>
    </row>
    <row r="449" spans="1:10" x14ac:dyDescent="0.2">
      <c r="A449" s="98" t="s">
        <v>386</v>
      </c>
      <c r="B449" s="228">
        <v>3745</v>
      </c>
      <c r="C449" s="228">
        <v>5171</v>
      </c>
      <c r="D449" s="198" t="s">
        <v>9</v>
      </c>
      <c r="E449" s="198" t="s">
        <v>133</v>
      </c>
      <c r="F449" s="198" t="s">
        <v>156</v>
      </c>
      <c r="G449" s="314">
        <v>105441.8</v>
      </c>
      <c r="H449" s="199">
        <v>52720.9</v>
      </c>
      <c r="I449" s="315">
        <v>52720.9</v>
      </c>
      <c r="J449" s="95" t="s">
        <v>341</v>
      </c>
    </row>
    <row r="450" spans="1:10" ht="22.5" x14ac:dyDescent="0.2">
      <c r="A450" s="70" t="s">
        <v>387</v>
      </c>
      <c r="B450" s="228">
        <v>3745</v>
      </c>
      <c r="C450" s="228">
        <v>5171</v>
      </c>
      <c r="D450" s="198" t="s">
        <v>9</v>
      </c>
      <c r="E450" s="198" t="s">
        <v>133</v>
      </c>
      <c r="F450" s="251" t="s">
        <v>157</v>
      </c>
      <c r="G450" s="314">
        <v>172019.65</v>
      </c>
      <c r="H450" s="199">
        <v>0</v>
      </c>
      <c r="I450" s="315">
        <v>172019.65</v>
      </c>
      <c r="J450" s="90" t="s">
        <v>343</v>
      </c>
    </row>
    <row r="451" spans="1:10" ht="22.5" x14ac:dyDescent="0.2">
      <c r="A451" s="71" t="s">
        <v>388</v>
      </c>
      <c r="B451" s="228">
        <v>3745</v>
      </c>
      <c r="C451" s="228">
        <v>5171</v>
      </c>
      <c r="D451" s="198" t="s">
        <v>9</v>
      </c>
      <c r="E451" s="198" t="s">
        <v>133</v>
      </c>
      <c r="F451" s="251" t="s">
        <v>158</v>
      </c>
      <c r="G451" s="316">
        <v>262730.52</v>
      </c>
      <c r="H451" s="199">
        <v>91624.83</v>
      </c>
      <c r="I451" s="317">
        <v>171105.69</v>
      </c>
      <c r="J451" s="93" t="s">
        <v>344</v>
      </c>
    </row>
    <row r="452" spans="1:10" x14ac:dyDescent="0.2">
      <c r="A452" s="98" t="s">
        <v>389</v>
      </c>
      <c r="B452" s="228">
        <v>3745</v>
      </c>
      <c r="C452" s="228">
        <v>5171</v>
      </c>
      <c r="D452" s="198" t="s">
        <v>9</v>
      </c>
      <c r="E452" s="198" t="s">
        <v>133</v>
      </c>
      <c r="F452" s="198" t="s">
        <v>159</v>
      </c>
      <c r="G452" s="314">
        <v>285898.27</v>
      </c>
      <c r="H452" s="199">
        <v>126202.03</v>
      </c>
      <c r="I452" s="315">
        <v>159696.24</v>
      </c>
      <c r="J452" s="95" t="s">
        <v>345</v>
      </c>
    </row>
    <row r="453" spans="1:10" x14ac:dyDescent="0.2">
      <c r="A453" s="98" t="s">
        <v>390</v>
      </c>
      <c r="B453" s="228">
        <v>2219</v>
      </c>
      <c r="C453" s="228">
        <v>6121</v>
      </c>
      <c r="D453" s="198" t="s">
        <v>9</v>
      </c>
      <c r="E453" s="198" t="s">
        <v>133</v>
      </c>
      <c r="F453" s="198" t="s">
        <v>160</v>
      </c>
      <c r="G453" s="314">
        <v>10301446.9</v>
      </c>
      <c r="H453" s="199">
        <v>9187396.9000000004</v>
      </c>
      <c r="I453" s="315">
        <v>1114050</v>
      </c>
      <c r="J453" s="95" t="s">
        <v>346</v>
      </c>
    </row>
    <row r="454" spans="1:10" x14ac:dyDescent="0.2">
      <c r="A454" s="98" t="s">
        <v>391</v>
      </c>
      <c r="B454" s="228">
        <v>3113</v>
      </c>
      <c r="C454" s="228">
        <v>6121</v>
      </c>
      <c r="D454" s="198" t="s">
        <v>9</v>
      </c>
      <c r="E454" s="198" t="s">
        <v>133</v>
      </c>
      <c r="F454" s="198" t="s">
        <v>161</v>
      </c>
      <c r="G454" s="314">
        <v>14520</v>
      </c>
      <c r="H454" s="199">
        <v>0</v>
      </c>
      <c r="I454" s="315">
        <v>14520</v>
      </c>
      <c r="J454" s="95" t="s">
        <v>347</v>
      </c>
    </row>
    <row r="455" spans="1:10" x14ac:dyDescent="0.2">
      <c r="A455" s="98" t="s">
        <v>392</v>
      </c>
      <c r="B455" s="228">
        <v>3745</v>
      </c>
      <c r="C455" s="228">
        <v>5171</v>
      </c>
      <c r="D455" s="198" t="s">
        <v>9</v>
      </c>
      <c r="E455" s="198" t="s">
        <v>133</v>
      </c>
      <c r="F455" s="198" t="s">
        <v>162</v>
      </c>
      <c r="G455" s="314">
        <v>231768.24</v>
      </c>
      <c r="H455" s="199">
        <v>0</v>
      </c>
      <c r="I455" s="315">
        <v>231768.24</v>
      </c>
      <c r="J455" s="95" t="s">
        <v>348</v>
      </c>
    </row>
    <row r="456" spans="1:10" x14ac:dyDescent="0.2">
      <c r="A456" s="70" t="s">
        <v>393</v>
      </c>
      <c r="B456" s="228">
        <v>3613</v>
      </c>
      <c r="C456" s="228">
        <v>6121</v>
      </c>
      <c r="D456" s="198" t="s">
        <v>9</v>
      </c>
      <c r="E456" s="198" t="s">
        <v>133</v>
      </c>
      <c r="F456" s="198" t="s">
        <v>163</v>
      </c>
      <c r="G456" s="314">
        <v>12705</v>
      </c>
      <c r="H456" s="199">
        <v>0</v>
      </c>
      <c r="I456" s="315">
        <v>12705</v>
      </c>
      <c r="J456" s="95" t="s">
        <v>349</v>
      </c>
    </row>
    <row r="457" spans="1:10" x14ac:dyDescent="0.2">
      <c r="A457" s="70" t="s">
        <v>394</v>
      </c>
      <c r="B457" s="228">
        <v>3613</v>
      </c>
      <c r="C457" s="228">
        <v>6121</v>
      </c>
      <c r="D457" s="198" t="s">
        <v>9</v>
      </c>
      <c r="E457" s="198" t="s">
        <v>133</v>
      </c>
      <c r="F457" s="198" t="s">
        <v>163</v>
      </c>
      <c r="G457" s="314">
        <v>11188175.689999999</v>
      </c>
      <c r="H457" s="199">
        <v>810349.96</v>
      </c>
      <c r="I457" s="315">
        <v>10377825.73</v>
      </c>
      <c r="J457" s="95" t="s">
        <v>350</v>
      </c>
    </row>
    <row r="458" spans="1:10" x14ac:dyDescent="0.2">
      <c r="A458" s="71" t="s">
        <v>395</v>
      </c>
      <c r="B458" s="228">
        <v>3613</v>
      </c>
      <c r="C458" s="228">
        <v>6121</v>
      </c>
      <c r="D458" s="198" t="s">
        <v>9</v>
      </c>
      <c r="E458" s="198" t="s">
        <v>133</v>
      </c>
      <c r="F458" s="198" t="s">
        <v>163</v>
      </c>
      <c r="G458" s="314">
        <v>49900</v>
      </c>
      <c r="H458" s="199">
        <v>10150</v>
      </c>
      <c r="I458" s="315">
        <v>39750</v>
      </c>
      <c r="J458" s="95" t="s">
        <v>351</v>
      </c>
    </row>
    <row r="459" spans="1:10" x14ac:dyDescent="0.2">
      <c r="A459" s="327" t="s">
        <v>396</v>
      </c>
      <c r="B459" s="228">
        <v>3612</v>
      </c>
      <c r="C459" s="228">
        <v>6121</v>
      </c>
      <c r="D459" s="198" t="s">
        <v>9</v>
      </c>
      <c r="E459" s="198" t="s">
        <v>133</v>
      </c>
      <c r="F459" s="198" t="s">
        <v>164</v>
      </c>
      <c r="G459" s="314">
        <v>5581841.3899999997</v>
      </c>
      <c r="H459" s="199">
        <v>5408376.8600000003</v>
      </c>
      <c r="I459" s="315">
        <v>173464.53</v>
      </c>
      <c r="J459" s="95" t="s">
        <v>352</v>
      </c>
    </row>
    <row r="460" spans="1:10" x14ac:dyDescent="0.2">
      <c r="A460" s="96" t="s">
        <v>397</v>
      </c>
      <c r="B460" s="228">
        <v>4357</v>
      </c>
      <c r="C460" s="228">
        <v>6121</v>
      </c>
      <c r="D460" s="198" t="s">
        <v>9</v>
      </c>
      <c r="E460" s="198" t="s">
        <v>133</v>
      </c>
      <c r="F460" s="198" t="s">
        <v>165</v>
      </c>
      <c r="G460" s="314">
        <v>550550</v>
      </c>
      <c r="H460" s="199">
        <v>0</v>
      </c>
      <c r="I460" s="315">
        <v>550550</v>
      </c>
      <c r="J460" s="95" t="s">
        <v>353</v>
      </c>
    </row>
    <row r="461" spans="1:10" x14ac:dyDescent="0.2">
      <c r="A461" s="98" t="s">
        <v>166</v>
      </c>
      <c r="B461" s="228">
        <v>3322</v>
      </c>
      <c r="C461" s="228">
        <v>6121</v>
      </c>
      <c r="D461" s="198" t="s">
        <v>9</v>
      </c>
      <c r="E461" s="198" t="s">
        <v>133</v>
      </c>
      <c r="F461" s="198" t="s">
        <v>167</v>
      </c>
      <c r="G461" s="316">
        <v>6250</v>
      </c>
      <c r="H461" s="199">
        <v>0</v>
      </c>
      <c r="I461" s="317">
        <v>6250</v>
      </c>
      <c r="J461" s="91" t="s">
        <v>354</v>
      </c>
    </row>
    <row r="462" spans="1:10" x14ac:dyDescent="0.2">
      <c r="A462" s="98" t="s">
        <v>398</v>
      </c>
      <c r="B462" s="228">
        <v>3612</v>
      </c>
      <c r="C462" s="228">
        <v>6121</v>
      </c>
      <c r="D462" s="198" t="s">
        <v>9</v>
      </c>
      <c r="E462" s="198" t="s">
        <v>133</v>
      </c>
      <c r="F462" s="198" t="s">
        <v>168</v>
      </c>
      <c r="G462" s="314">
        <v>44770</v>
      </c>
      <c r="H462" s="199">
        <v>0</v>
      </c>
      <c r="I462" s="315">
        <v>44770</v>
      </c>
      <c r="J462" s="91" t="s">
        <v>355</v>
      </c>
    </row>
    <row r="463" spans="1:10" x14ac:dyDescent="0.2">
      <c r="A463" s="70" t="s">
        <v>399</v>
      </c>
      <c r="B463" s="228">
        <v>3639</v>
      </c>
      <c r="C463" s="228">
        <v>5169</v>
      </c>
      <c r="D463" s="198" t="s">
        <v>9</v>
      </c>
      <c r="E463" s="198" t="s">
        <v>133</v>
      </c>
      <c r="F463" s="198" t="s">
        <v>169</v>
      </c>
      <c r="G463" s="314">
        <v>10265213.029999999</v>
      </c>
      <c r="H463" s="199">
        <v>5765000</v>
      </c>
      <c r="I463" s="315">
        <v>4500213.03</v>
      </c>
      <c r="J463" s="91" t="s">
        <v>803</v>
      </c>
    </row>
    <row r="464" spans="1:10" x14ac:dyDescent="0.2">
      <c r="A464" s="71" t="s">
        <v>400</v>
      </c>
      <c r="B464" s="228">
        <v>3639</v>
      </c>
      <c r="C464" s="228">
        <v>5169</v>
      </c>
      <c r="D464" s="198" t="s">
        <v>9</v>
      </c>
      <c r="E464" s="198" t="s">
        <v>133</v>
      </c>
      <c r="F464" s="198" t="s">
        <v>169</v>
      </c>
      <c r="G464" s="314">
        <v>49200</v>
      </c>
      <c r="H464" s="199">
        <v>0</v>
      </c>
      <c r="I464" s="315">
        <v>49200</v>
      </c>
      <c r="J464" s="92" t="s">
        <v>356</v>
      </c>
    </row>
    <row r="465" spans="1:10" x14ac:dyDescent="0.2">
      <c r="A465" s="96" t="s">
        <v>401</v>
      </c>
      <c r="B465" s="228">
        <v>3111</v>
      </c>
      <c r="C465" s="228">
        <v>6121</v>
      </c>
      <c r="D465" s="198" t="s">
        <v>9</v>
      </c>
      <c r="E465" s="198" t="s">
        <v>133</v>
      </c>
      <c r="F465" s="198" t="s">
        <v>170</v>
      </c>
      <c r="G465" s="316">
        <v>79497</v>
      </c>
      <c r="H465" s="199">
        <v>0</v>
      </c>
      <c r="I465" s="317">
        <v>79497</v>
      </c>
      <c r="J465" s="95" t="s">
        <v>357</v>
      </c>
    </row>
    <row r="466" spans="1:10" x14ac:dyDescent="0.2">
      <c r="A466" s="69" t="s">
        <v>402</v>
      </c>
      <c r="B466" s="228">
        <v>3613</v>
      </c>
      <c r="C466" s="228">
        <v>6121</v>
      </c>
      <c r="D466" s="198" t="s">
        <v>9</v>
      </c>
      <c r="E466" s="198" t="s">
        <v>133</v>
      </c>
      <c r="F466" s="255" t="s">
        <v>171</v>
      </c>
      <c r="G466" s="229">
        <v>187100</v>
      </c>
      <c r="H466" s="199">
        <v>183100</v>
      </c>
      <c r="I466" s="226">
        <v>4000</v>
      </c>
      <c r="J466" s="88" t="s">
        <v>358</v>
      </c>
    </row>
    <row r="467" spans="1:10" x14ac:dyDescent="0.2">
      <c r="A467" s="328" t="s">
        <v>172</v>
      </c>
      <c r="B467" s="228">
        <v>6171</v>
      </c>
      <c r="C467" s="228">
        <v>6121</v>
      </c>
      <c r="D467" s="198" t="s">
        <v>9</v>
      </c>
      <c r="E467" s="198" t="s">
        <v>133</v>
      </c>
      <c r="F467" s="255" t="s">
        <v>173</v>
      </c>
      <c r="G467" s="229">
        <v>1500000</v>
      </c>
      <c r="H467" s="199">
        <v>0</v>
      </c>
      <c r="I467" s="226">
        <v>1500000</v>
      </c>
      <c r="J467" s="73" t="s">
        <v>263</v>
      </c>
    </row>
    <row r="468" spans="1:10" x14ac:dyDescent="0.2">
      <c r="A468" s="329" t="s">
        <v>403</v>
      </c>
      <c r="B468" s="228">
        <v>2219</v>
      </c>
      <c r="C468" s="228">
        <v>6121</v>
      </c>
      <c r="D468" s="198" t="s">
        <v>9</v>
      </c>
      <c r="E468" s="198" t="s">
        <v>133</v>
      </c>
      <c r="F468" s="255" t="s">
        <v>174</v>
      </c>
      <c r="G468" s="229">
        <v>220220</v>
      </c>
      <c r="H468" s="199">
        <v>0</v>
      </c>
      <c r="I468" s="226">
        <v>220220</v>
      </c>
      <c r="J468" s="121" t="s">
        <v>359</v>
      </c>
    </row>
    <row r="469" spans="1:10" x14ac:dyDescent="0.2">
      <c r="A469" s="329" t="s">
        <v>404</v>
      </c>
      <c r="B469" s="228">
        <v>2219</v>
      </c>
      <c r="C469" s="228">
        <v>6121</v>
      </c>
      <c r="D469" s="198" t="s">
        <v>9</v>
      </c>
      <c r="E469" s="198" t="s">
        <v>133</v>
      </c>
      <c r="F469" s="255" t="s">
        <v>174</v>
      </c>
      <c r="G469" s="229">
        <v>5000</v>
      </c>
      <c r="H469" s="199">
        <v>0</v>
      </c>
      <c r="I469" s="226">
        <v>5000</v>
      </c>
      <c r="J469" s="121" t="s">
        <v>360</v>
      </c>
    </row>
    <row r="470" spans="1:10" x14ac:dyDescent="0.2">
      <c r="A470" s="55" t="s">
        <v>405</v>
      </c>
      <c r="B470" s="228">
        <v>2212</v>
      </c>
      <c r="C470" s="228">
        <v>6121</v>
      </c>
      <c r="D470" s="198" t="s">
        <v>9</v>
      </c>
      <c r="E470" s="198" t="s">
        <v>133</v>
      </c>
      <c r="F470" s="255" t="s">
        <v>175</v>
      </c>
      <c r="G470" s="229">
        <v>519852.3</v>
      </c>
      <c r="H470" s="199">
        <v>0</v>
      </c>
      <c r="I470" s="226">
        <v>519852.3</v>
      </c>
      <c r="J470" s="102" t="s">
        <v>361</v>
      </c>
    </row>
    <row r="471" spans="1:10" x14ac:dyDescent="0.2">
      <c r="A471" s="49" t="s">
        <v>406</v>
      </c>
      <c r="B471" s="228">
        <v>3412</v>
      </c>
      <c r="C471" s="228">
        <v>6121</v>
      </c>
      <c r="D471" s="198" t="s">
        <v>9</v>
      </c>
      <c r="E471" s="198" t="s">
        <v>133</v>
      </c>
      <c r="F471" s="255" t="s">
        <v>83</v>
      </c>
      <c r="G471" s="229">
        <v>27000</v>
      </c>
      <c r="H471" s="199">
        <v>0</v>
      </c>
      <c r="I471" s="271">
        <v>27000</v>
      </c>
      <c r="J471" s="87" t="s">
        <v>362</v>
      </c>
    </row>
    <row r="472" spans="1:10" x14ac:dyDescent="0.2">
      <c r="A472" s="330"/>
      <c r="B472" s="197"/>
      <c r="C472" s="197"/>
      <c r="D472" s="198"/>
      <c r="E472" s="198"/>
      <c r="F472" s="198"/>
      <c r="G472" s="331"/>
      <c r="H472" s="199"/>
      <c r="I472" s="332"/>
      <c r="J472" s="135"/>
    </row>
    <row r="473" spans="1:10" x14ac:dyDescent="0.2">
      <c r="A473" s="407" t="s">
        <v>271</v>
      </c>
      <c r="B473" s="408"/>
      <c r="C473" s="408"/>
      <c r="D473" s="408"/>
      <c r="E473" s="408"/>
      <c r="F473" s="408"/>
      <c r="G473" s="408"/>
      <c r="H473" s="409"/>
      <c r="I473" s="333"/>
      <c r="J473" s="135"/>
    </row>
    <row r="474" spans="1:10" ht="13.5" thickBot="1" x14ac:dyDescent="0.25">
      <c r="A474" s="417" t="s">
        <v>272</v>
      </c>
      <c r="B474" s="418"/>
      <c r="C474" s="418"/>
      <c r="D474" s="418"/>
      <c r="E474" s="418"/>
      <c r="F474" s="418"/>
      <c r="G474" s="418"/>
      <c r="H474" s="419"/>
      <c r="I474" s="334"/>
      <c r="J474" s="135"/>
    </row>
    <row r="475" spans="1:10" ht="14.25" thickTop="1" thickBot="1" x14ac:dyDescent="0.25">
      <c r="A475" s="394" t="s">
        <v>794</v>
      </c>
      <c r="B475" s="395"/>
      <c r="C475" s="395"/>
      <c r="D475" s="395"/>
      <c r="E475" s="395"/>
      <c r="F475" s="395"/>
      <c r="G475" s="395"/>
      <c r="H475" s="396"/>
      <c r="I475" s="335"/>
      <c r="J475" s="136"/>
    </row>
    <row r="476" spans="1:10" ht="14.25" thickTop="1" thickBot="1" x14ac:dyDescent="0.25">
      <c r="A476" s="394" t="s">
        <v>804</v>
      </c>
      <c r="B476" s="395"/>
      <c r="C476" s="395"/>
      <c r="D476" s="395"/>
      <c r="E476" s="395"/>
      <c r="F476" s="395"/>
      <c r="G476" s="395"/>
      <c r="H476" s="396"/>
      <c r="I476" s="335"/>
      <c r="J476" s="136"/>
    </row>
    <row r="477" spans="1:10" ht="13.5" thickTop="1" x14ac:dyDescent="0.2">
      <c r="A477" s="57" t="s">
        <v>678</v>
      </c>
      <c r="B477" s="206"/>
      <c r="C477" s="206"/>
      <c r="D477" s="207"/>
      <c r="E477" s="207"/>
      <c r="F477" s="207"/>
      <c r="G477" s="208"/>
      <c r="H477" s="208"/>
      <c r="I477" s="336">
        <f>SUM(I421:I474)</f>
        <v>32932282.450000007</v>
      </c>
      <c r="J477" s="116"/>
    </row>
    <row r="478" spans="1:10" x14ac:dyDescent="0.2">
      <c r="A478" s="236"/>
      <c r="B478" s="357"/>
      <c r="C478" s="357"/>
      <c r="D478" s="357"/>
      <c r="E478" s="357"/>
      <c r="F478" s="357"/>
      <c r="G478" s="237"/>
      <c r="H478" s="237"/>
      <c r="I478" s="238"/>
    </row>
    <row r="479" spans="1:10" x14ac:dyDescent="0.2">
      <c r="A479" s="213" t="s">
        <v>39</v>
      </c>
      <c r="B479" s="310"/>
      <c r="C479" s="310"/>
      <c r="D479" s="311"/>
      <c r="E479" s="311"/>
      <c r="F479" s="311"/>
      <c r="G479" s="312"/>
      <c r="H479" s="312"/>
      <c r="I479" s="313"/>
      <c r="J479" s="134"/>
    </row>
    <row r="480" spans="1:10" x14ac:dyDescent="0.2">
      <c r="A480" s="54" t="s">
        <v>791</v>
      </c>
      <c r="B480" s="197">
        <v>2219</v>
      </c>
      <c r="C480" s="197">
        <v>5171</v>
      </c>
      <c r="D480" s="198" t="s">
        <v>753</v>
      </c>
      <c r="E480" s="198" t="s">
        <v>746</v>
      </c>
      <c r="F480" s="198" t="s">
        <v>747</v>
      </c>
      <c r="G480" s="280">
        <v>300687</v>
      </c>
      <c r="H480" s="280">
        <v>0</v>
      </c>
      <c r="I480" s="260">
        <v>300687</v>
      </c>
      <c r="J480" s="66" t="s">
        <v>828</v>
      </c>
    </row>
    <row r="481" spans="1:10" x14ac:dyDescent="0.2">
      <c r="A481" s="49" t="s">
        <v>792</v>
      </c>
      <c r="B481" s="197">
        <v>3412</v>
      </c>
      <c r="C481" s="197">
        <v>6121</v>
      </c>
      <c r="D481" s="198" t="s">
        <v>9</v>
      </c>
      <c r="E481" s="198" t="s">
        <v>746</v>
      </c>
      <c r="F481" s="198" t="s">
        <v>748</v>
      </c>
      <c r="G481" s="280">
        <v>392800</v>
      </c>
      <c r="H481" s="280">
        <v>0</v>
      </c>
      <c r="I481" s="260">
        <v>392800</v>
      </c>
      <c r="J481" s="45" t="s">
        <v>827</v>
      </c>
    </row>
    <row r="482" spans="1:10" x14ac:dyDescent="0.2">
      <c r="A482" s="49" t="s">
        <v>749</v>
      </c>
      <c r="B482" s="197">
        <v>3745</v>
      </c>
      <c r="C482" s="197">
        <v>5171</v>
      </c>
      <c r="D482" s="198" t="s">
        <v>9</v>
      </c>
      <c r="E482" s="198" t="s">
        <v>746</v>
      </c>
      <c r="F482" s="198" t="s">
        <v>750</v>
      </c>
      <c r="G482" s="280">
        <v>68751.149999999994</v>
      </c>
      <c r="H482" s="280">
        <v>0</v>
      </c>
      <c r="I482" s="337">
        <v>68751.149999999994</v>
      </c>
      <c r="J482" s="48">
        <v>20079900120</v>
      </c>
    </row>
    <row r="483" spans="1:10" x14ac:dyDescent="0.2">
      <c r="A483" s="49" t="s">
        <v>751</v>
      </c>
      <c r="B483" s="197">
        <v>3745</v>
      </c>
      <c r="C483" s="197">
        <v>5171</v>
      </c>
      <c r="D483" s="198" t="s">
        <v>9</v>
      </c>
      <c r="E483" s="198" t="s">
        <v>746</v>
      </c>
      <c r="F483" s="198" t="s">
        <v>752</v>
      </c>
      <c r="G483" s="280">
        <v>113543.98</v>
      </c>
      <c r="H483" s="280">
        <v>0</v>
      </c>
      <c r="I483" s="337">
        <v>113543.98</v>
      </c>
      <c r="J483" s="48">
        <v>20079900120</v>
      </c>
    </row>
    <row r="484" spans="1:10" ht="13.5" thickBot="1" x14ac:dyDescent="0.25">
      <c r="A484" s="338"/>
      <c r="B484" s="197"/>
      <c r="C484" s="197"/>
      <c r="D484" s="198"/>
      <c r="E484" s="198"/>
      <c r="F484" s="198"/>
      <c r="G484" s="339"/>
      <c r="H484" s="199"/>
      <c r="I484" s="340"/>
      <c r="J484" s="137"/>
    </row>
    <row r="485" spans="1:10" ht="13.5" thickTop="1" x14ac:dyDescent="0.2">
      <c r="A485" s="57" t="s">
        <v>679</v>
      </c>
      <c r="B485" s="206"/>
      <c r="C485" s="206"/>
      <c r="D485" s="207"/>
      <c r="E485" s="207"/>
      <c r="F485" s="207"/>
      <c r="G485" s="208"/>
      <c r="H485" s="208"/>
      <c r="I485" s="336">
        <f>SUM(I480:I484)</f>
        <v>875782.13</v>
      </c>
      <c r="J485" s="116"/>
    </row>
    <row r="486" spans="1:10" x14ac:dyDescent="0.2">
      <c r="A486" s="236"/>
      <c r="B486" s="357"/>
      <c r="C486" s="357"/>
      <c r="D486" s="357"/>
      <c r="E486" s="357"/>
      <c r="F486" s="357"/>
      <c r="G486" s="237"/>
      <c r="H486" s="237"/>
      <c r="I486" s="238"/>
    </row>
    <row r="487" spans="1:10" x14ac:dyDescent="0.2">
      <c r="A487" s="52" t="s">
        <v>41</v>
      </c>
      <c r="B487" s="193"/>
      <c r="C487" s="193"/>
      <c r="D487" s="194"/>
      <c r="E487" s="194"/>
      <c r="F487" s="194"/>
      <c r="G487" s="195"/>
      <c r="H487" s="195"/>
      <c r="I487" s="196"/>
      <c r="J487" s="138"/>
    </row>
    <row r="488" spans="1:10" x14ac:dyDescent="0.2">
      <c r="A488" s="341" t="s">
        <v>705</v>
      </c>
      <c r="B488" s="228">
        <v>3412</v>
      </c>
      <c r="C488" s="228">
        <v>6121</v>
      </c>
      <c r="D488" s="255" t="s">
        <v>9</v>
      </c>
      <c r="E488" s="255" t="s">
        <v>291</v>
      </c>
      <c r="F488" s="255" t="s">
        <v>706</v>
      </c>
      <c r="G488" s="281"/>
      <c r="H488" s="281"/>
      <c r="I488" s="260">
        <v>2217566.4700000002</v>
      </c>
      <c r="J488" s="51" t="s">
        <v>708</v>
      </c>
    </row>
    <row r="489" spans="1:10" s="7" customFormat="1" ht="13.5" thickBot="1" x14ac:dyDescent="0.25">
      <c r="A489" s="342" t="s">
        <v>707</v>
      </c>
      <c r="B489" s="293">
        <v>6409</v>
      </c>
      <c r="C489" s="293">
        <v>5901</v>
      </c>
      <c r="D489" s="257" t="s">
        <v>9</v>
      </c>
      <c r="E489" s="257" t="s">
        <v>291</v>
      </c>
      <c r="F489" s="257" t="s">
        <v>13</v>
      </c>
      <c r="G489" s="343"/>
      <c r="H489" s="343"/>
      <c r="I489" s="344">
        <v>589833.53</v>
      </c>
      <c r="J489" s="72"/>
    </row>
    <row r="490" spans="1:10" ht="13.5" thickTop="1" x14ac:dyDescent="0.2">
      <c r="A490" s="57" t="s">
        <v>42</v>
      </c>
      <c r="B490" s="206"/>
      <c r="C490" s="206"/>
      <c r="D490" s="207"/>
      <c r="E490" s="207"/>
      <c r="F490" s="207"/>
      <c r="G490" s="208"/>
      <c r="H490" s="208"/>
      <c r="I490" s="336">
        <f>SUM(I488:I489)</f>
        <v>2807400</v>
      </c>
      <c r="J490" s="116"/>
    </row>
    <row r="491" spans="1:10" s="8" customFormat="1" x14ac:dyDescent="0.2">
      <c r="A491" s="345"/>
      <c r="B491" s="346"/>
      <c r="C491" s="346"/>
      <c r="D491" s="347"/>
      <c r="E491" s="347"/>
      <c r="F491" s="347"/>
      <c r="G491" s="348"/>
      <c r="H491" s="348"/>
      <c r="I491" s="349"/>
      <c r="J491" s="139"/>
    </row>
    <row r="492" spans="1:10" s="8" customFormat="1" x14ac:dyDescent="0.2">
      <c r="A492" s="52" t="s">
        <v>43</v>
      </c>
      <c r="B492" s="193"/>
      <c r="C492" s="193"/>
      <c r="D492" s="194"/>
      <c r="E492" s="194"/>
      <c r="F492" s="194"/>
      <c r="G492" s="195"/>
      <c r="H492" s="195"/>
      <c r="I492" s="196"/>
      <c r="J492" s="138"/>
    </row>
    <row r="493" spans="1:10" s="8" customFormat="1" ht="13.5" thickBot="1" x14ac:dyDescent="0.25">
      <c r="A493" s="350" t="s">
        <v>707</v>
      </c>
      <c r="B493" s="293">
        <v>6409</v>
      </c>
      <c r="C493" s="293">
        <v>5901</v>
      </c>
      <c r="D493" s="257" t="s">
        <v>9</v>
      </c>
      <c r="E493" s="257" t="s">
        <v>292</v>
      </c>
      <c r="F493" s="257" t="s">
        <v>13</v>
      </c>
      <c r="G493" s="343"/>
      <c r="H493" s="343"/>
      <c r="I493" s="344">
        <v>520200</v>
      </c>
      <c r="J493" s="72"/>
    </row>
    <row r="494" spans="1:10" s="8" customFormat="1" ht="13.5" thickTop="1" x14ac:dyDescent="0.2">
      <c r="A494" s="57" t="s">
        <v>44</v>
      </c>
      <c r="B494" s="206"/>
      <c r="C494" s="206"/>
      <c r="D494" s="207"/>
      <c r="E494" s="207"/>
      <c r="F494" s="207"/>
      <c r="G494" s="208"/>
      <c r="H494" s="208"/>
      <c r="I494" s="336">
        <f>SUM(I493)</f>
        <v>520200</v>
      </c>
      <c r="J494" s="116"/>
    </row>
    <row r="495" spans="1:10" s="8" customFormat="1" x14ac:dyDescent="0.2">
      <c r="A495" s="345"/>
      <c r="B495" s="346"/>
      <c r="C495" s="346"/>
      <c r="D495" s="347"/>
      <c r="E495" s="347"/>
      <c r="F495" s="347"/>
      <c r="G495" s="348"/>
      <c r="H495" s="348"/>
      <c r="I495" s="349"/>
      <c r="J495" s="139"/>
    </row>
    <row r="496" spans="1:10" x14ac:dyDescent="0.2">
      <c r="A496" s="52" t="s">
        <v>40</v>
      </c>
      <c r="B496" s="193"/>
      <c r="C496" s="193"/>
      <c r="D496" s="194"/>
      <c r="E496" s="194"/>
      <c r="F496" s="194"/>
      <c r="G496" s="195"/>
      <c r="H496" s="195"/>
      <c r="I496" s="196"/>
      <c r="J496" s="138"/>
    </row>
    <row r="497" spans="1:10" s="7" customFormat="1" x14ac:dyDescent="0.2">
      <c r="A497" s="341" t="s">
        <v>709</v>
      </c>
      <c r="B497" s="228">
        <v>6171</v>
      </c>
      <c r="C497" s="228">
        <v>6121</v>
      </c>
      <c r="D497" s="255" t="s">
        <v>9</v>
      </c>
      <c r="E497" s="255" t="s">
        <v>293</v>
      </c>
      <c r="F497" s="255" t="s">
        <v>173</v>
      </c>
      <c r="G497" s="281"/>
      <c r="H497" s="281"/>
      <c r="I497" s="260">
        <v>185130</v>
      </c>
      <c r="J497" s="51" t="s">
        <v>710</v>
      </c>
    </row>
    <row r="498" spans="1:10" s="7" customFormat="1" ht="13.5" thickBot="1" x14ac:dyDescent="0.25">
      <c r="A498" s="342" t="s">
        <v>707</v>
      </c>
      <c r="B498" s="293">
        <v>6409</v>
      </c>
      <c r="C498" s="293">
        <v>5901</v>
      </c>
      <c r="D498" s="257" t="s">
        <v>9</v>
      </c>
      <c r="E498" s="257" t="s">
        <v>293</v>
      </c>
      <c r="F498" s="257" t="s">
        <v>13</v>
      </c>
      <c r="G498" s="343"/>
      <c r="H498" s="343"/>
      <c r="I498" s="344">
        <v>2411470</v>
      </c>
      <c r="J498" s="89"/>
    </row>
    <row r="499" spans="1:10" ht="13.5" thickTop="1" x14ac:dyDescent="0.2">
      <c r="A499" s="57" t="s">
        <v>45</v>
      </c>
      <c r="B499" s="206"/>
      <c r="C499" s="206"/>
      <c r="D499" s="207"/>
      <c r="E499" s="207"/>
      <c r="F499" s="207"/>
      <c r="G499" s="208"/>
      <c r="H499" s="208"/>
      <c r="I499" s="336">
        <f>SUM(I497:I498)</f>
        <v>2596600</v>
      </c>
      <c r="J499" s="116"/>
    </row>
    <row r="500" spans="1:10" x14ac:dyDescent="0.2">
      <c r="A500" s="236"/>
      <c r="B500" s="357"/>
      <c r="C500" s="357"/>
      <c r="D500" s="357"/>
      <c r="E500" s="357"/>
      <c r="F500" s="357"/>
      <c r="G500" s="237"/>
      <c r="H500" s="237"/>
      <c r="I500" s="238"/>
    </row>
    <row r="501" spans="1:10" x14ac:dyDescent="0.2">
      <c r="A501" s="52" t="s">
        <v>46</v>
      </c>
      <c r="B501" s="193"/>
      <c r="C501" s="193"/>
      <c r="D501" s="194"/>
      <c r="E501" s="194"/>
      <c r="F501" s="194"/>
      <c r="G501" s="195"/>
      <c r="H501" s="195"/>
      <c r="I501" s="196"/>
      <c r="J501" s="138"/>
    </row>
    <row r="502" spans="1:10" ht="13.5" thickBot="1" x14ac:dyDescent="0.25">
      <c r="A502" s="350" t="s">
        <v>707</v>
      </c>
      <c r="B502" s="293">
        <v>6409</v>
      </c>
      <c r="C502" s="293">
        <v>5901</v>
      </c>
      <c r="D502" s="257" t="s">
        <v>9</v>
      </c>
      <c r="E502" s="257" t="s">
        <v>294</v>
      </c>
      <c r="F502" s="257" t="s">
        <v>13</v>
      </c>
      <c r="G502" s="343"/>
      <c r="H502" s="343"/>
      <c r="I502" s="344">
        <v>369200</v>
      </c>
      <c r="J502" s="72"/>
    </row>
    <row r="503" spans="1:10" ht="13.5" thickTop="1" x14ac:dyDescent="0.2">
      <c r="A503" s="57" t="s">
        <v>49</v>
      </c>
      <c r="B503" s="206"/>
      <c r="C503" s="206"/>
      <c r="D503" s="207"/>
      <c r="E503" s="207"/>
      <c r="F503" s="207"/>
      <c r="G503" s="208"/>
      <c r="H503" s="208"/>
      <c r="I503" s="336">
        <f>SUM(I502:I502)</f>
        <v>369200</v>
      </c>
      <c r="J503" s="116"/>
    </row>
    <row r="504" spans="1:10" x14ac:dyDescent="0.2">
      <c r="A504" s="236"/>
      <c r="B504" s="357"/>
      <c r="C504" s="357"/>
      <c r="D504" s="357"/>
      <c r="E504" s="357"/>
      <c r="F504" s="357"/>
      <c r="G504" s="237"/>
      <c r="H504" s="237"/>
      <c r="I504" s="238"/>
    </row>
    <row r="505" spans="1:10" x14ac:dyDescent="0.2">
      <c r="A505" s="52" t="s">
        <v>47</v>
      </c>
      <c r="B505" s="193"/>
      <c r="C505" s="193"/>
      <c r="D505" s="194"/>
      <c r="E505" s="194"/>
      <c r="F505" s="194"/>
      <c r="G505" s="195"/>
      <c r="H505" s="195"/>
      <c r="I505" s="196"/>
      <c r="J505" s="138"/>
    </row>
    <row r="506" spans="1:10" x14ac:dyDescent="0.2">
      <c r="A506" s="341" t="s">
        <v>711</v>
      </c>
      <c r="B506" s="228">
        <v>3412</v>
      </c>
      <c r="C506" s="228">
        <v>5169</v>
      </c>
      <c r="D506" s="255" t="s">
        <v>9</v>
      </c>
      <c r="E506" s="255" t="s">
        <v>295</v>
      </c>
      <c r="F506" s="255" t="s">
        <v>13</v>
      </c>
      <c r="G506" s="281"/>
      <c r="H506" s="281"/>
      <c r="I506" s="260">
        <v>871</v>
      </c>
      <c r="J506" s="51" t="s">
        <v>713</v>
      </c>
    </row>
    <row r="507" spans="1:10" x14ac:dyDescent="0.2">
      <c r="A507" s="341" t="s">
        <v>711</v>
      </c>
      <c r="B507" s="228">
        <v>6171</v>
      </c>
      <c r="C507" s="228">
        <v>5169</v>
      </c>
      <c r="D507" s="255" t="s">
        <v>9</v>
      </c>
      <c r="E507" s="255" t="s">
        <v>295</v>
      </c>
      <c r="F507" s="255" t="s">
        <v>13</v>
      </c>
      <c r="G507" s="281"/>
      <c r="H507" s="281"/>
      <c r="I507" s="260">
        <v>973</v>
      </c>
      <c r="J507" s="51" t="s">
        <v>713</v>
      </c>
    </row>
    <row r="508" spans="1:10" x14ac:dyDescent="0.2">
      <c r="A508" s="341" t="s">
        <v>711</v>
      </c>
      <c r="B508" s="228">
        <v>5512</v>
      </c>
      <c r="C508" s="228">
        <v>5169</v>
      </c>
      <c r="D508" s="255" t="s">
        <v>9</v>
      </c>
      <c r="E508" s="255" t="s">
        <v>295</v>
      </c>
      <c r="F508" s="255" t="s">
        <v>692</v>
      </c>
      <c r="G508" s="281"/>
      <c r="H508" s="281"/>
      <c r="I508" s="260">
        <v>2533.8000000000002</v>
      </c>
      <c r="J508" s="51" t="s">
        <v>713</v>
      </c>
    </row>
    <row r="509" spans="1:10" x14ac:dyDescent="0.2">
      <c r="A509" s="350" t="s">
        <v>712</v>
      </c>
      <c r="B509" s="293">
        <v>6171</v>
      </c>
      <c r="C509" s="293">
        <v>5162</v>
      </c>
      <c r="D509" s="257" t="s">
        <v>9</v>
      </c>
      <c r="E509" s="257" t="s">
        <v>295</v>
      </c>
      <c r="F509" s="257" t="s">
        <v>13</v>
      </c>
      <c r="G509" s="343"/>
      <c r="H509" s="343"/>
      <c r="I509" s="344">
        <v>1250</v>
      </c>
      <c r="J509" s="163" t="s">
        <v>609</v>
      </c>
    </row>
    <row r="510" spans="1:10" ht="13.5" thickBot="1" x14ac:dyDescent="0.25">
      <c r="A510" s="342" t="s">
        <v>707</v>
      </c>
      <c r="B510" s="293">
        <v>6409</v>
      </c>
      <c r="C510" s="293">
        <v>5901</v>
      </c>
      <c r="D510" s="257" t="s">
        <v>9</v>
      </c>
      <c r="E510" s="257" t="s">
        <v>295</v>
      </c>
      <c r="F510" s="257" t="s">
        <v>13</v>
      </c>
      <c r="G510" s="343"/>
      <c r="H510" s="343"/>
      <c r="I510" s="344">
        <v>760272.2</v>
      </c>
      <c r="J510" s="72"/>
    </row>
    <row r="511" spans="1:10" ht="13.5" thickTop="1" x14ac:dyDescent="0.2">
      <c r="A511" s="57" t="s">
        <v>48</v>
      </c>
      <c r="B511" s="206"/>
      <c r="C511" s="206"/>
      <c r="D511" s="207"/>
      <c r="E511" s="207"/>
      <c r="F511" s="207"/>
      <c r="G511" s="208"/>
      <c r="H511" s="208"/>
      <c r="I511" s="336">
        <f>SUM(I506:I510)</f>
        <v>765900</v>
      </c>
      <c r="J511" s="116"/>
    </row>
    <row r="512" spans="1:10" x14ac:dyDescent="0.2">
      <c r="A512" s="236"/>
      <c r="B512" s="357"/>
      <c r="C512" s="357"/>
      <c r="D512" s="357"/>
      <c r="E512" s="357"/>
      <c r="F512" s="357"/>
      <c r="G512" s="237"/>
      <c r="H512" s="237"/>
      <c r="I512" s="238"/>
    </row>
    <row r="513" spans="1:25" x14ac:dyDescent="0.2">
      <c r="A513" s="52" t="s">
        <v>50</v>
      </c>
      <c r="B513" s="193"/>
      <c r="C513" s="193"/>
      <c r="D513" s="194"/>
      <c r="E513" s="194"/>
      <c r="F513" s="194"/>
      <c r="G513" s="195"/>
      <c r="H513" s="195"/>
      <c r="I513" s="196"/>
      <c r="J513" s="138"/>
    </row>
    <row r="514" spans="1:25" ht="13.5" thickBot="1" x14ac:dyDescent="0.25">
      <c r="A514" s="350" t="s">
        <v>707</v>
      </c>
      <c r="B514" s="293">
        <v>6409</v>
      </c>
      <c r="C514" s="293">
        <v>5901</v>
      </c>
      <c r="D514" s="257" t="s">
        <v>9</v>
      </c>
      <c r="E514" s="257" t="s">
        <v>296</v>
      </c>
      <c r="F514" s="257" t="s">
        <v>13</v>
      </c>
      <c r="G514" s="343"/>
      <c r="H514" s="343"/>
      <c r="I514" s="344">
        <v>278400</v>
      </c>
      <c r="J514" s="72"/>
    </row>
    <row r="515" spans="1:25" ht="13.5" thickTop="1" x14ac:dyDescent="0.2">
      <c r="A515" s="57" t="s">
        <v>51</v>
      </c>
      <c r="B515" s="206"/>
      <c r="C515" s="206"/>
      <c r="D515" s="207"/>
      <c r="E515" s="207"/>
      <c r="F515" s="207"/>
      <c r="G515" s="208"/>
      <c r="H515" s="208"/>
      <c r="I515" s="336">
        <f>SUM(I514)</f>
        <v>278400</v>
      </c>
      <c r="J515" s="116"/>
    </row>
    <row r="516" spans="1:25" x14ac:dyDescent="0.2">
      <c r="A516" s="236"/>
      <c r="B516" s="357"/>
      <c r="C516" s="357"/>
      <c r="D516" s="357"/>
      <c r="E516" s="357"/>
      <c r="F516" s="357"/>
      <c r="G516" s="237"/>
      <c r="H516" s="237"/>
      <c r="I516" s="238"/>
    </row>
    <row r="517" spans="1:25" x14ac:dyDescent="0.2">
      <c r="A517" s="52" t="s">
        <v>52</v>
      </c>
      <c r="B517" s="193"/>
      <c r="C517" s="193"/>
      <c r="D517" s="194"/>
      <c r="E517" s="194"/>
      <c r="F517" s="194"/>
      <c r="G517" s="195"/>
      <c r="H517" s="195"/>
      <c r="I517" s="196"/>
      <c r="J517" s="138"/>
    </row>
    <row r="518" spans="1:25" ht="13.5" thickBot="1" x14ac:dyDescent="0.25">
      <c r="A518" s="350" t="s">
        <v>707</v>
      </c>
      <c r="B518" s="293">
        <v>6409</v>
      </c>
      <c r="C518" s="293">
        <v>5901</v>
      </c>
      <c r="D518" s="257" t="s">
        <v>9</v>
      </c>
      <c r="E518" s="257" t="s">
        <v>297</v>
      </c>
      <c r="F518" s="257" t="s">
        <v>13</v>
      </c>
      <c r="G518" s="343"/>
      <c r="H518" s="343"/>
      <c r="I518" s="344">
        <v>1481300</v>
      </c>
      <c r="J518" s="72"/>
    </row>
    <row r="519" spans="1:25" ht="13.5" thickTop="1" x14ac:dyDescent="0.2">
      <c r="A519" s="57" t="s">
        <v>53</v>
      </c>
      <c r="B519" s="206"/>
      <c r="C519" s="206"/>
      <c r="D519" s="207"/>
      <c r="E519" s="207"/>
      <c r="F519" s="207"/>
      <c r="G519" s="208"/>
      <c r="H519" s="208"/>
      <c r="I519" s="336">
        <f>SUM(I518)</f>
        <v>1481300</v>
      </c>
      <c r="J519" s="116"/>
    </row>
    <row r="520" spans="1:25" x14ac:dyDescent="0.2">
      <c r="A520" s="236"/>
      <c r="B520" s="357"/>
      <c r="C520" s="357"/>
      <c r="D520" s="357"/>
      <c r="E520" s="357"/>
      <c r="F520" s="357"/>
      <c r="G520" s="237"/>
      <c r="H520" s="237"/>
      <c r="I520" s="238"/>
    </row>
    <row r="521" spans="1:25" x14ac:dyDescent="0.2">
      <c r="A521" s="52" t="s">
        <v>55</v>
      </c>
      <c r="B521" s="193"/>
      <c r="C521" s="193"/>
      <c r="D521" s="194"/>
      <c r="E521" s="194"/>
      <c r="F521" s="194"/>
      <c r="G521" s="195"/>
      <c r="H521" s="195"/>
      <c r="I521" s="196"/>
      <c r="J521" s="138"/>
    </row>
    <row r="522" spans="1:25" x14ac:dyDescent="0.2">
      <c r="A522" s="341" t="s">
        <v>714</v>
      </c>
      <c r="B522" s="228">
        <v>6171</v>
      </c>
      <c r="C522" s="228">
        <v>5151</v>
      </c>
      <c r="D522" s="255" t="s">
        <v>9</v>
      </c>
      <c r="E522" s="255" t="s">
        <v>298</v>
      </c>
      <c r="F522" s="255" t="s">
        <v>13</v>
      </c>
      <c r="G522" s="281"/>
      <c r="H522" s="281"/>
      <c r="I522" s="260">
        <v>152</v>
      </c>
      <c r="J522" s="51" t="s">
        <v>715</v>
      </c>
    </row>
    <row r="523" spans="1:25" ht="13.5" thickBot="1" x14ac:dyDescent="0.25">
      <c r="A523" s="342" t="s">
        <v>707</v>
      </c>
      <c r="B523" s="293">
        <v>6409</v>
      </c>
      <c r="C523" s="293">
        <v>5901</v>
      </c>
      <c r="D523" s="257" t="s">
        <v>9</v>
      </c>
      <c r="E523" s="257" t="s">
        <v>298</v>
      </c>
      <c r="F523" s="257" t="s">
        <v>13</v>
      </c>
      <c r="G523" s="343"/>
      <c r="H523" s="343"/>
      <c r="I523" s="344">
        <v>416348</v>
      </c>
      <c r="J523" s="72"/>
    </row>
    <row r="524" spans="1:25" ht="13.5" thickTop="1" x14ac:dyDescent="0.2">
      <c r="A524" s="57" t="s">
        <v>54</v>
      </c>
      <c r="B524" s="206"/>
      <c r="C524" s="206"/>
      <c r="D524" s="207"/>
      <c r="E524" s="207"/>
      <c r="F524" s="207"/>
      <c r="G524" s="208"/>
      <c r="H524" s="208"/>
      <c r="I524" s="336">
        <f>SUM(I522:I523)</f>
        <v>416500</v>
      </c>
      <c r="J524" s="116"/>
    </row>
    <row r="525" spans="1:25" s="8" customFormat="1" x14ac:dyDescent="0.2">
      <c r="A525" s="17"/>
      <c r="B525" s="124"/>
      <c r="C525" s="124"/>
      <c r="D525" s="124"/>
      <c r="E525" s="124"/>
      <c r="F525" s="124"/>
      <c r="G525" s="122"/>
      <c r="H525" s="122"/>
      <c r="I525" s="123"/>
      <c r="J525" s="124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s="8" customFormat="1" x14ac:dyDescent="0.2">
      <c r="A526" s="17"/>
      <c r="B526" s="124"/>
      <c r="C526" s="124"/>
      <c r="D526" s="124"/>
      <c r="E526" s="124"/>
      <c r="F526" s="124"/>
      <c r="G526" s="122"/>
      <c r="H526" s="122"/>
      <c r="I526" s="123"/>
      <c r="J526" s="124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s="8" customFormat="1" x14ac:dyDescent="0.2">
      <c r="A527" s="17"/>
      <c r="B527" s="124"/>
      <c r="C527" s="124"/>
      <c r="D527" s="124"/>
      <c r="E527" s="124"/>
      <c r="F527" s="124"/>
      <c r="G527" s="122"/>
      <c r="H527" s="122"/>
      <c r="I527" s="123"/>
      <c r="J527" s="124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s="8" customFormat="1" x14ac:dyDescent="0.2">
      <c r="A528" s="17"/>
      <c r="B528" s="124"/>
      <c r="C528" s="124"/>
      <c r="D528" s="124"/>
      <c r="E528" s="124"/>
      <c r="F528" s="124"/>
      <c r="G528" s="122"/>
      <c r="H528" s="122"/>
      <c r="I528" s="123"/>
      <c r="J528" s="124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s="8" customFormat="1" x14ac:dyDescent="0.2">
      <c r="A529" s="17"/>
      <c r="B529" s="124"/>
      <c r="C529" s="124"/>
      <c r="D529" s="124"/>
      <c r="E529" s="124"/>
      <c r="F529" s="124"/>
      <c r="G529" s="122"/>
      <c r="H529" s="140" t="s">
        <v>65</v>
      </c>
      <c r="I529" s="141">
        <f>I524+I519+I515+I511+I503+I499+I494+I490</f>
        <v>9235500</v>
      </c>
      <c r="J529" s="142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s="8" customFormat="1" x14ac:dyDescent="0.2">
      <c r="A530" s="17"/>
      <c r="B530" s="124"/>
      <c r="C530" s="124"/>
      <c r="D530" s="124"/>
      <c r="E530" s="124"/>
      <c r="F530" s="124"/>
      <c r="G530" s="122"/>
      <c r="H530" s="143"/>
      <c r="I530" s="144"/>
      <c r="J530" s="145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s="8" customFormat="1" x14ac:dyDescent="0.2">
      <c r="A531" s="17"/>
      <c r="B531" s="124"/>
      <c r="C531" s="124"/>
      <c r="D531" s="124"/>
      <c r="E531" s="124"/>
      <c r="F531" s="124"/>
      <c r="G531" s="122"/>
      <c r="H531" s="140" t="s">
        <v>64</v>
      </c>
      <c r="I531" s="141">
        <f>I10+I15+I49+I78+I154+I170+I177+I188+I194+I201+I277+I284+I311+I319+I365+I370+I397+I407+I417+I477+I485</f>
        <v>77765772.189999998</v>
      </c>
      <c r="J531" s="142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s="8" customFormat="1" x14ac:dyDescent="0.2">
      <c r="A532" s="17"/>
      <c r="B532" s="124"/>
      <c r="C532" s="124"/>
      <c r="D532" s="124"/>
      <c r="E532" s="124"/>
      <c r="F532" s="124"/>
      <c r="G532" s="122"/>
      <c r="H532" s="143"/>
      <c r="I532" s="144"/>
      <c r="J532" s="145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s="8" customFormat="1" x14ac:dyDescent="0.2">
      <c r="A533" s="17"/>
      <c r="B533" s="124"/>
      <c r="C533" s="124"/>
      <c r="D533" s="124"/>
      <c r="E533" s="124"/>
      <c r="F533" s="124"/>
      <c r="G533" s="122"/>
      <c r="H533" s="140" t="s">
        <v>66</v>
      </c>
      <c r="I533" s="141">
        <f>SUM(I529:I531)</f>
        <v>87001272.189999998</v>
      </c>
      <c r="J533" s="142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s="8" customFormat="1" x14ac:dyDescent="0.2">
      <c r="A534" s="17"/>
      <c r="B534" s="124"/>
      <c r="C534" s="124"/>
      <c r="D534" s="124"/>
      <c r="E534" s="124"/>
      <c r="F534" s="124"/>
      <c r="G534" s="122"/>
      <c r="H534" s="122"/>
      <c r="I534" s="123"/>
      <c r="J534" s="146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s="8" customFormat="1" x14ac:dyDescent="0.2">
      <c r="A535" s="17"/>
      <c r="B535" s="124"/>
      <c r="C535" s="124"/>
      <c r="D535" s="124"/>
      <c r="E535" s="124"/>
      <c r="F535" s="360"/>
      <c r="G535" s="147"/>
      <c r="H535" s="148" t="s">
        <v>67</v>
      </c>
      <c r="I535" s="149">
        <v>86548376.819999993</v>
      </c>
      <c r="J535" s="124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s="8" customFormat="1" x14ac:dyDescent="0.2">
      <c r="A536" s="17"/>
      <c r="B536" s="124"/>
      <c r="C536" s="124"/>
      <c r="D536" s="124"/>
      <c r="E536" s="124"/>
      <c r="F536" s="360"/>
      <c r="G536" s="147"/>
      <c r="H536" s="370" t="s">
        <v>830</v>
      </c>
      <c r="I536" s="149">
        <v>217988.5</v>
      </c>
      <c r="J536" s="124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s="8" customFormat="1" x14ac:dyDescent="0.2">
      <c r="A537" s="17"/>
      <c r="B537" s="124"/>
      <c r="C537" s="124"/>
      <c r="D537" s="124"/>
      <c r="E537" s="124"/>
      <c r="F537" s="124"/>
      <c r="G537" s="122"/>
      <c r="H537" s="150" t="s">
        <v>363</v>
      </c>
      <c r="I537" s="149">
        <v>35237.879999999997</v>
      </c>
      <c r="J537" s="124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s="8" customFormat="1" x14ac:dyDescent="0.2">
      <c r="A538" s="17"/>
      <c r="B538" s="124"/>
      <c r="C538" s="124"/>
      <c r="D538" s="124"/>
      <c r="E538" s="124"/>
      <c r="F538" s="124"/>
      <c r="G538" s="122"/>
      <c r="H538" s="151" t="s">
        <v>364</v>
      </c>
      <c r="I538" s="149">
        <v>199668.99</v>
      </c>
      <c r="J538" s="124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s="8" customFormat="1" x14ac:dyDescent="0.2">
      <c r="A539" s="17"/>
      <c r="B539" s="124"/>
      <c r="C539" s="124"/>
      <c r="D539" s="124"/>
      <c r="E539" s="124"/>
      <c r="F539" s="124"/>
      <c r="G539" s="122"/>
      <c r="H539" s="122"/>
      <c r="I539" s="152">
        <f>SUM(I535:I538)</f>
        <v>87001272.189999983</v>
      </c>
      <c r="J539" s="124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2" spans="1:25" x14ac:dyDescent="0.2">
      <c r="I542" s="153"/>
    </row>
    <row r="559" ht="7.5" customHeight="1" x14ac:dyDescent="0.2"/>
    <row r="562" spans="9:9" x14ac:dyDescent="0.2">
      <c r="I562" s="153"/>
    </row>
  </sheetData>
  <mergeCells count="136">
    <mergeCell ref="A476:H476"/>
    <mergeCell ref="A474:H474"/>
    <mergeCell ref="H99:H100"/>
    <mergeCell ref="G99:G100"/>
    <mergeCell ref="A435:A438"/>
    <mergeCell ref="H181:H182"/>
    <mergeCell ref="G181:G182"/>
    <mergeCell ref="H183:H185"/>
    <mergeCell ref="G183:G185"/>
    <mergeCell ref="G338:G341"/>
    <mergeCell ref="A231:A232"/>
    <mergeCell ref="A374:A376"/>
    <mergeCell ref="A390:A391"/>
    <mergeCell ref="A401:A403"/>
    <mergeCell ref="A157:A159"/>
    <mergeCell ref="H336:H337"/>
    <mergeCell ref="G336:G337"/>
    <mergeCell ref="A336:A337"/>
    <mergeCell ref="G330:G335"/>
    <mergeCell ref="H280:H281"/>
    <mergeCell ref="G280:G281"/>
    <mergeCell ref="A315:A317"/>
    <mergeCell ref="H296:H297"/>
    <mergeCell ref="G296:G297"/>
    <mergeCell ref="J141:J142"/>
    <mergeCell ref="J20:J43"/>
    <mergeCell ref="A48:H48"/>
    <mergeCell ref="G112:G134"/>
    <mergeCell ref="H112:H134"/>
    <mergeCell ref="H88:H89"/>
    <mergeCell ref="G88:G89"/>
    <mergeCell ref="H101:H104"/>
    <mergeCell ref="G101:G104"/>
    <mergeCell ref="H85:H86"/>
    <mergeCell ref="G85:G86"/>
    <mergeCell ref="J85:J86"/>
    <mergeCell ref="G91:G94"/>
    <mergeCell ref="A85:A86"/>
    <mergeCell ref="H91:H94"/>
    <mergeCell ref="A97:A98"/>
    <mergeCell ref="G262:G267"/>
    <mergeCell ref="J435:J438"/>
    <mergeCell ref="A447:A448"/>
    <mergeCell ref="J447:J448"/>
    <mergeCell ref="A99:A100"/>
    <mergeCell ref="A138:A140"/>
    <mergeCell ref="A141:A142"/>
    <mergeCell ref="A473:H473"/>
    <mergeCell ref="A421:A422"/>
    <mergeCell ref="A425:A426"/>
    <mergeCell ref="J425:J426"/>
    <mergeCell ref="A305:H305"/>
    <mergeCell ref="A193:H193"/>
    <mergeCell ref="H138:H140"/>
    <mergeCell ref="G138:G140"/>
    <mergeCell ref="H212:H214"/>
    <mergeCell ref="G212:G214"/>
    <mergeCell ref="J146:J150"/>
    <mergeCell ref="J99:J100"/>
    <mergeCell ref="H141:H142"/>
    <mergeCell ref="G141:G142"/>
    <mergeCell ref="J138:J140"/>
    <mergeCell ref="H108:H111"/>
    <mergeCell ref="G108:G111"/>
    <mergeCell ref="J382:J383"/>
    <mergeCell ref="A9:H9"/>
    <mergeCell ref="A475:H475"/>
    <mergeCell ref="H351:H357"/>
    <mergeCell ref="G351:G357"/>
    <mergeCell ref="H344:H350"/>
    <mergeCell ref="G344:G350"/>
    <mergeCell ref="H338:H341"/>
    <mergeCell ref="J334:J335"/>
    <mergeCell ref="J315:J317"/>
    <mergeCell ref="H323:H325"/>
    <mergeCell ref="G323:G325"/>
    <mergeCell ref="H205:H211"/>
    <mergeCell ref="G205:G211"/>
    <mergeCell ref="J231:J232"/>
    <mergeCell ref="H233:H237"/>
    <mergeCell ref="G233:G237"/>
    <mergeCell ref="H239:H241"/>
    <mergeCell ref="G239:G241"/>
    <mergeCell ref="H242:H247"/>
    <mergeCell ref="G242:G247"/>
    <mergeCell ref="H249:H252"/>
    <mergeCell ref="G249:G252"/>
    <mergeCell ref="H262:H267"/>
    <mergeCell ref="G230:G232"/>
    <mergeCell ref="J412:J413"/>
    <mergeCell ref="J374:J376"/>
    <mergeCell ref="H374:H376"/>
    <mergeCell ref="G374:G376"/>
    <mergeCell ref="H388:H389"/>
    <mergeCell ref="G388:G389"/>
    <mergeCell ref="J351:J353"/>
    <mergeCell ref="J336:J337"/>
    <mergeCell ref="J295:J296"/>
    <mergeCell ref="J297:J298"/>
    <mergeCell ref="J307:J309"/>
    <mergeCell ref="H390:H391"/>
    <mergeCell ref="G390:G391"/>
    <mergeCell ref="H330:H335"/>
    <mergeCell ref="J404:J405"/>
    <mergeCell ref="J390:J391"/>
    <mergeCell ref="H401:H403"/>
    <mergeCell ref="G401:G403"/>
    <mergeCell ref="J401:J403"/>
    <mergeCell ref="H394:H395"/>
    <mergeCell ref="G394:G395"/>
    <mergeCell ref="J378:J379"/>
    <mergeCell ref="J380:J381"/>
    <mergeCell ref="J414:J415"/>
    <mergeCell ref="J384:J387"/>
    <mergeCell ref="J392:J393"/>
    <mergeCell ref="H268:H274"/>
    <mergeCell ref="G268:G274"/>
    <mergeCell ref="H254:H259"/>
    <mergeCell ref="G254:G259"/>
    <mergeCell ref="J57:J58"/>
    <mergeCell ref="H157:H159"/>
    <mergeCell ref="G157:G159"/>
    <mergeCell ref="H97:H98"/>
    <mergeCell ref="G97:G98"/>
    <mergeCell ref="H151:H152"/>
    <mergeCell ref="A169:H169"/>
    <mergeCell ref="H160:H167"/>
    <mergeCell ref="G160:G167"/>
    <mergeCell ref="A76:H76"/>
    <mergeCell ref="A77:H77"/>
    <mergeCell ref="G151:G152"/>
    <mergeCell ref="H216:H224"/>
    <mergeCell ref="G216:G224"/>
    <mergeCell ref="H225:H226"/>
    <mergeCell ref="G225:G226"/>
    <mergeCell ref="H230:H232"/>
  </mergeCells>
  <printOptions horizontalCentered="1"/>
  <pageMargins left="0.19685039370078741" right="0.19685039370078741" top="0.98425196850393704" bottom="0.78740157480314965" header="0.51181102362204722" footer="0.51181102362204722"/>
  <pageSetup paperSize="9" orientation="landscape" r:id="rId1"/>
  <headerFooter alignWithMargins="0">
    <oddHeader>&amp;C&amp;"Arial,Tučné"&amp;14Návrh na finanční vypořádání 2014  část A odbory a MČ&amp;RStatutární město Opava</oddHeader>
    <oddFooter>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A4" sqref="A4:A5"/>
    </sheetView>
  </sheetViews>
  <sheetFormatPr defaultColWidth="9.140625" defaultRowHeight="12.75" x14ac:dyDescent="0.2"/>
  <cols>
    <col min="1" max="1" width="36.5703125" style="17" customWidth="1"/>
    <col min="2" max="3" width="5.42578125" style="17" customWidth="1"/>
    <col min="4" max="4" width="7.85546875" style="17" customWidth="1"/>
    <col min="5" max="5" width="4.85546875" style="17" customWidth="1"/>
    <col min="6" max="6" width="12.5703125" style="17" customWidth="1"/>
    <col min="7" max="7" width="11.42578125" style="17" customWidth="1"/>
    <col min="8" max="8" width="17.7109375" style="17" customWidth="1"/>
    <col min="9" max="9" width="17.7109375" style="2" customWidth="1"/>
    <col min="10" max="10" width="17.7109375" style="1" customWidth="1"/>
    <col min="11" max="16384" width="9.140625" style="17"/>
  </cols>
  <sheetData>
    <row r="1" spans="1:10" ht="45" x14ac:dyDescent="0.2">
      <c r="A1" s="30" t="s">
        <v>0</v>
      </c>
      <c r="B1" s="31" t="s">
        <v>1</v>
      </c>
      <c r="C1" s="31" t="s">
        <v>2</v>
      </c>
      <c r="D1" s="32" t="s">
        <v>5</v>
      </c>
      <c r="E1" s="31" t="s">
        <v>3</v>
      </c>
      <c r="F1" s="31" t="s">
        <v>4</v>
      </c>
      <c r="G1" s="33" t="s">
        <v>70</v>
      </c>
      <c r="H1" s="33" t="s">
        <v>71</v>
      </c>
      <c r="I1" s="34" t="s">
        <v>72</v>
      </c>
      <c r="J1" s="35" t="s">
        <v>113</v>
      </c>
    </row>
    <row r="2" spans="1:10" x14ac:dyDescent="0.2">
      <c r="A2" s="36"/>
      <c r="B2" s="3"/>
      <c r="C2" s="3"/>
      <c r="D2" s="4"/>
      <c r="E2" s="3"/>
      <c r="F2" s="3"/>
      <c r="G2" s="5"/>
      <c r="H2" s="5"/>
      <c r="I2" s="6"/>
      <c r="J2" s="37"/>
    </row>
    <row r="3" spans="1:10" x14ac:dyDescent="0.2">
      <c r="A3" s="44" t="s">
        <v>36</v>
      </c>
      <c r="B3" s="58"/>
      <c r="C3" s="58"/>
      <c r="D3" s="59"/>
      <c r="E3" s="59"/>
      <c r="F3" s="59"/>
      <c r="G3" s="60"/>
      <c r="H3" s="60"/>
      <c r="I3" s="61"/>
      <c r="J3" s="62"/>
    </row>
    <row r="4" spans="1:10" x14ac:dyDescent="0.2">
      <c r="A4" s="400" t="s">
        <v>145</v>
      </c>
      <c r="B4" s="82">
        <v>2339</v>
      </c>
      <c r="C4" s="82">
        <v>6121</v>
      </c>
      <c r="D4" s="83" t="s">
        <v>146</v>
      </c>
      <c r="E4" s="83" t="s">
        <v>133</v>
      </c>
      <c r="F4" s="83" t="s">
        <v>147</v>
      </c>
      <c r="G4" s="84">
        <v>2063256.35</v>
      </c>
      <c r="H4" s="85">
        <v>0</v>
      </c>
      <c r="I4" s="86">
        <v>2063256.35</v>
      </c>
      <c r="J4" s="397" t="s">
        <v>331</v>
      </c>
    </row>
    <row r="5" spans="1:10" x14ac:dyDescent="0.2">
      <c r="A5" s="401"/>
      <c r="B5" s="82">
        <v>3745</v>
      </c>
      <c r="C5" s="82">
        <v>5171</v>
      </c>
      <c r="D5" s="83" t="s">
        <v>146</v>
      </c>
      <c r="E5" s="83" t="s">
        <v>133</v>
      </c>
      <c r="F5" s="83" t="s">
        <v>147</v>
      </c>
      <c r="G5" s="84">
        <v>1009523.46</v>
      </c>
      <c r="H5" s="85">
        <v>0</v>
      </c>
      <c r="I5" s="86">
        <v>1009523.46</v>
      </c>
      <c r="J5" s="399"/>
    </row>
    <row r="6" spans="1:10" ht="13.5" thickBot="1" x14ac:dyDescent="0.25">
      <c r="A6" s="64"/>
      <c r="B6" s="18"/>
      <c r="C6" s="18"/>
      <c r="D6" s="19"/>
      <c r="E6" s="19"/>
      <c r="F6" s="19"/>
      <c r="G6" s="14"/>
      <c r="H6" s="20"/>
      <c r="I6" s="15"/>
      <c r="J6" s="63"/>
    </row>
    <row r="7" spans="1:10" ht="13.5" thickTop="1" x14ac:dyDescent="0.2">
      <c r="A7" s="38" t="s">
        <v>38</v>
      </c>
      <c r="B7" s="39"/>
      <c r="C7" s="39"/>
      <c r="D7" s="40"/>
      <c r="E7" s="40"/>
      <c r="F7" s="40"/>
      <c r="G7" s="41"/>
      <c r="H7" s="41"/>
      <c r="I7" s="65">
        <f>SUM(I4:I6)</f>
        <v>3072779.81</v>
      </c>
      <c r="J7" s="39"/>
    </row>
    <row r="8" spans="1:10" ht="18" customHeight="1" x14ac:dyDescent="0.2"/>
  </sheetData>
  <mergeCells count="2">
    <mergeCell ref="J4:J5"/>
    <mergeCell ref="A4:A5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&amp;C&amp;"Arial,Tučné"&amp;14Návrh na finanční vypořádání 2014  část B z úvěru&amp;RStatutární město Opava</oddHeader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5"/>
  <sheetViews>
    <sheetView topLeftCell="A13" zoomScaleNormal="100" workbookViewId="0">
      <selection activeCell="H34" sqref="H34"/>
    </sheetView>
  </sheetViews>
  <sheetFormatPr defaultColWidth="9.140625" defaultRowHeight="12.75" x14ac:dyDescent="0.2"/>
  <cols>
    <col min="1" max="1" width="33" style="17" customWidth="1"/>
    <col min="2" max="3" width="5.42578125" style="17" customWidth="1"/>
    <col min="4" max="4" width="7.85546875" style="17" customWidth="1"/>
    <col min="5" max="5" width="4.85546875" style="17" customWidth="1"/>
    <col min="6" max="6" width="12.5703125" style="17" customWidth="1"/>
    <col min="7" max="7" width="11.42578125" style="17" customWidth="1"/>
    <col min="8" max="8" width="17.7109375" style="17" customWidth="1"/>
    <col min="9" max="9" width="17.7109375" style="2" customWidth="1"/>
    <col min="10" max="10" width="17.7109375" style="1" customWidth="1"/>
    <col min="11" max="11" width="26.28515625" style="8" customWidth="1"/>
    <col min="12" max="16384" width="9.140625" style="17"/>
  </cols>
  <sheetData>
    <row r="1" spans="1:132" ht="33.75" x14ac:dyDescent="0.2">
      <c r="A1" s="74" t="s">
        <v>0</v>
      </c>
      <c r="B1" s="75" t="s">
        <v>1</v>
      </c>
      <c r="C1" s="75" t="s">
        <v>2</v>
      </c>
      <c r="D1" s="67" t="s">
        <v>5</v>
      </c>
      <c r="E1" s="75" t="s">
        <v>3</v>
      </c>
      <c r="F1" s="75" t="s">
        <v>4</v>
      </c>
      <c r="G1" s="76" t="s">
        <v>6</v>
      </c>
      <c r="H1" s="76" t="s">
        <v>14</v>
      </c>
      <c r="I1" s="77" t="s">
        <v>7</v>
      </c>
      <c r="J1" s="78" t="s">
        <v>15</v>
      </c>
    </row>
    <row r="2" spans="1:132" x14ac:dyDescent="0.2">
      <c r="A2" s="79"/>
      <c r="B2" s="3"/>
      <c r="C2" s="3"/>
      <c r="D2" s="4"/>
      <c r="E2" s="3"/>
      <c r="F2" s="3"/>
      <c r="G2" s="5"/>
      <c r="H2" s="5"/>
      <c r="I2" s="6"/>
      <c r="J2" s="80"/>
    </row>
    <row r="3" spans="1:132" x14ac:dyDescent="0.2">
      <c r="A3" s="46" t="s">
        <v>32</v>
      </c>
      <c r="B3" s="10"/>
      <c r="C3" s="10"/>
      <c r="D3" s="9"/>
      <c r="E3" s="9"/>
      <c r="F3" s="9"/>
      <c r="G3" s="11"/>
      <c r="H3" s="11"/>
      <c r="I3" s="12"/>
      <c r="J3" s="13"/>
      <c r="K3" s="16"/>
    </row>
    <row r="4" spans="1:132" x14ac:dyDescent="0.2">
      <c r="A4" s="50" t="s">
        <v>56</v>
      </c>
      <c r="B4" s="18">
        <v>6171</v>
      </c>
      <c r="C4" s="18">
        <v>5499</v>
      </c>
      <c r="D4" s="19" t="s">
        <v>94</v>
      </c>
      <c r="E4" s="19" t="s">
        <v>33</v>
      </c>
      <c r="F4" s="19" t="s">
        <v>57</v>
      </c>
      <c r="G4" s="20">
        <v>704900</v>
      </c>
      <c r="H4" s="20">
        <v>316000</v>
      </c>
      <c r="I4" s="21">
        <v>388900</v>
      </c>
      <c r="J4" s="45" t="s">
        <v>59</v>
      </c>
      <c r="K4" s="158"/>
    </row>
    <row r="5" spans="1:132" s="23" customFormat="1" x14ac:dyDescent="0.2">
      <c r="A5" s="47" t="s">
        <v>58</v>
      </c>
      <c r="B5" s="18">
        <v>6171</v>
      </c>
      <c r="C5" s="18">
        <v>5031</v>
      </c>
      <c r="D5" s="19" t="s">
        <v>94</v>
      </c>
      <c r="E5" s="19" t="s">
        <v>33</v>
      </c>
      <c r="F5" s="19" t="s">
        <v>57</v>
      </c>
      <c r="G5" s="20">
        <v>182425</v>
      </c>
      <c r="H5" s="20">
        <v>73750</v>
      </c>
      <c r="I5" s="21">
        <v>108675</v>
      </c>
      <c r="J5" s="45" t="s">
        <v>59</v>
      </c>
      <c r="K5" s="158"/>
    </row>
    <row r="6" spans="1:132" s="23" customFormat="1" x14ac:dyDescent="0.2">
      <c r="A6" s="47" t="s">
        <v>60</v>
      </c>
      <c r="B6" s="18">
        <v>6171</v>
      </c>
      <c r="C6" s="18">
        <v>5032</v>
      </c>
      <c r="D6" s="19" t="s">
        <v>94</v>
      </c>
      <c r="E6" s="19" t="s">
        <v>33</v>
      </c>
      <c r="F6" s="19" t="s">
        <v>57</v>
      </c>
      <c r="G6" s="20">
        <v>65825</v>
      </c>
      <c r="H6" s="20">
        <v>26550</v>
      </c>
      <c r="I6" s="21">
        <v>39275</v>
      </c>
      <c r="J6" s="48" t="s">
        <v>59</v>
      </c>
      <c r="K6" s="158"/>
    </row>
    <row r="7" spans="1:132" s="23" customFormat="1" x14ac:dyDescent="0.2">
      <c r="A7" s="47" t="s">
        <v>61</v>
      </c>
      <c r="B7" s="18">
        <v>6171</v>
      </c>
      <c r="C7" s="18">
        <v>5169</v>
      </c>
      <c r="D7" s="19" t="s">
        <v>94</v>
      </c>
      <c r="E7" s="19" t="s">
        <v>33</v>
      </c>
      <c r="F7" s="19" t="s">
        <v>62</v>
      </c>
      <c r="G7" s="20">
        <v>2665147</v>
      </c>
      <c r="H7" s="20">
        <v>2023862.5</v>
      </c>
      <c r="I7" s="21">
        <v>641284</v>
      </c>
      <c r="J7" s="66" t="s">
        <v>59</v>
      </c>
      <c r="K7" s="158"/>
    </row>
    <row r="8" spans="1:132" s="23" customFormat="1" x14ac:dyDescent="0.2">
      <c r="A8" s="47" t="s">
        <v>63</v>
      </c>
      <c r="B8" s="18">
        <v>3639</v>
      </c>
      <c r="C8" s="18">
        <v>5169</v>
      </c>
      <c r="D8" s="19" t="s">
        <v>94</v>
      </c>
      <c r="E8" s="19" t="s">
        <v>33</v>
      </c>
      <c r="F8" s="19" t="s">
        <v>62</v>
      </c>
      <c r="G8" s="20">
        <v>87700</v>
      </c>
      <c r="H8" s="20">
        <v>5675</v>
      </c>
      <c r="I8" s="21">
        <v>82025</v>
      </c>
      <c r="J8" s="66" t="s">
        <v>59</v>
      </c>
      <c r="K8" s="158"/>
    </row>
    <row r="9" spans="1:132" s="23" customFormat="1" x14ac:dyDescent="0.2">
      <c r="A9" s="47" t="s">
        <v>265</v>
      </c>
      <c r="B9" s="51">
        <v>6171</v>
      </c>
      <c r="C9" s="51">
        <v>5194</v>
      </c>
      <c r="D9" s="22" t="s">
        <v>94</v>
      </c>
      <c r="E9" s="22" t="s">
        <v>33</v>
      </c>
      <c r="F9" s="22" t="s">
        <v>57</v>
      </c>
      <c r="G9" s="20">
        <v>3600</v>
      </c>
      <c r="H9" s="20">
        <v>3586</v>
      </c>
      <c r="I9" s="21">
        <v>14</v>
      </c>
      <c r="J9" s="66" t="s">
        <v>59</v>
      </c>
      <c r="K9" s="158"/>
    </row>
    <row r="10" spans="1:132" ht="13.5" thickBot="1" x14ac:dyDescent="0.25">
      <c r="A10" s="47"/>
      <c r="B10" s="18"/>
      <c r="C10" s="18"/>
      <c r="D10" s="19"/>
      <c r="E10" s="19"/>
      <c r="F10" s="19"/>
      <c r="G10" s="20"/>
      <c r="H10" s="20"/>
      <c r="I10" s="21"/>
      <c r="J10" s="81"/>
      <c r="K10" s="17"/>
    </row>
    <row r="11" spans="1:132" ht="13.5" thickTop="1" x14ac:dyDescent="0.2">
      <c r="A11" s="38" t="s">
        <v>35</v>
      </c>
      <c r="B11" s="39"/>
      <c r="C11" s="39"/>
      <c r="D11" s="40"/>
      <c r="E11" s="40"/>
      <c r="F11" s="40"/>
      <c r="G11" s="41"/>
      <c r="H11" s="41"/>
      <c r="I11" s="42">
        <f>SUM(I4:I10)</f>
        <v>1260173</v>
      </c>
      <c r="J11" s="43"/>
    </row>
    <row r="13" spans="1:132" s="8" customFormat="1" ht="13.5" thickBot="1" x14ac:dyDescent="0.25">
      <c r="A13" s="17"/>
      <c r="B13" s="17"/>
      <c r="C13" s="17"/>
      <c r="D13" s="17"/>
      <c r="E13" s="17"/>
      <c r="F13" s="17"/>
      <c r="G13" s="17"/>
      <c r="H13" s="17"/>
      <c r="I13" s="2"/>
      <c r="J13" s="1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</row>
    <row r="14" spans="1:132" s="8" customFormat="1" ht="14.25" thickTop="1" thickBot="1" x14ac:dyDescent="0.25">
      <c r="A14" s="17"/>
      <c r="B14" s="17"/>
      <c r="C14" s="17"/>
      <c r="D14" s="17"/>
      <c r="E14" s="17"/>
      <c r="F14" s="17"/>
      <c r="G14" s="17"/>
      <c r="H14" s="27" t="s">
        <v>69</v>
      </c>
      <c r="I14" s="28">
        <f>I11</f>
        <v>1260173</v>
      </c>
      <c r="J14" s="29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</row>
    <row r="15" spans="1:132" s="8" customFormat="1" ht="13.5" thickTop="1" x14ac:dyDescent="0.2">
      <c r="A15" s="17"/>
      <c r="B15" s="17"/>
      <c r="C15" s="17"/>
      <c r="D15" s="17"/>
      <c r="E15" s="17"/>
      <c r="F15" s="17"/>
      <c r="G15" s="17"/>
      <c r="H15" s="25"/>
      <c r="I15" s="24"/>
      <c r="J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&amp;C&amp;"Arial,Tučné"&amp;14Návrh na finanční vypořádání 2014  část C  sociální fond&amp;RStatutární město Opava</oddHeader>
    <oddFooter>Stránka &amp;P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A odbory+MČ</vt:lpstr>
      <vt:lpstr>B FV z úvěru</vt:lpstr>
      <vt:lpstr>C sociální fond</vt:lpstr>
      <vt:lpstr>List2</vt:lpstr>
      <vt:lpstr>List3</vt:lpstr>
      <vt:lpstr>'A odbory+MČ'!Názvy_tisku</vt:lpstr>
      <vt:lpstr>'B FV z úvěru'!Názvy_tisku</vt:lpstr>
      <vt:lpstr>'C sociální fond'!Názvy_tisku</vt:lpstr>
    </vt:vector>
  </TitlesOfParts>
  <Company>Magistrát města Opavy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Grigarová Lenka</cp:lastModifiedBy>
  <cp:lastPrinted>2015-02-17T12:49:29Z</cp:lastPrinted>
  <dcterms:created xsi:type="dcterms:W3CDTF">2008-02-11T06:54:50Z</dcterms:created>
  <dcterms:modified xsi:type="dcterms:W3CDTF">2015-02-19T07:10:38Z</dcterms:modified>
</cp:coreProperties>
</file>